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15"/>
  <workbookPr codeName="ThisWorkbook"/>
  <mc:AlternateContent xmlns:mc="http://schemas.openxmlformats.org/markup-compatibility/2006">
    <mc:Choice Requires="x15">
      <x15ac:absPath xmlns:x15ac="http://schemas.microsoft.com/office/spreadsheetml/2010/11/ac" url="C:\BRIEVA\JLBP\PDT_2024\PDT PRODUCTOS 2024\SAHAGÚN\PRODUCTOS FINALES\Ajustes\Infraestructura\"/>
    </mc:Choice>
  </mc:AlternateContent>
  <xr:revisionPtr revIDLastSave="0" documentId="13_ncr:1_{A0E8A761-A17D-4C3E-A794-C80FA5CBEBEE}" xr6:coauthVersionLast="47" xr6:coauthVersionMax="47" xr10:uidLastSave="{00000000-0000-0000-0000-000000000000}"/>
  <bookViews>
    <workbookView xWindow="-108" yWindow="-108" windowWidth="23256" windowHeight="12456" tabRatio="675" firstSheet="15" activeTab="15" xr2:uid="{00000000-000D-0000-FFFF-FFFF00000000}"/>
  </bookViews>
  <sheets>
    <sheet name="Indicadores de Bienestar" sheetId="2" state="hidden" r:id="rId1"/>
    <sheet name="Programas y Productos" sheetId="3" state="hidden" r:id="rId2"/>
    <sheet name="PROGRAMAS Y PRODUCTOS COMBINADA" sheetId="4" state="hidden" r:id="rId3"/>
    <sheet name="PLAN PLURIANUAL 2020-2023 COMP" sheetId="5" state="hidden" r:id="rId4"/>
    <sheet name="PPI DOCUMENTO PDT" sheetId="11" state="hidden" r:id="rId5"/>
    <sheet name="INVERSIONES 2020" sheetId="12" state="hidden" r:id="rId6"/>
    <sheet name="INVERSIONES 2021" sheetId="13" state="hidden" r:id="rId7"/>
    <sheet name="INVERSIONES 2022" sheetId="14" state="hidden" r:id="rId8"/>
    <sheet name="INVERSIONES 2023" sheetId="15" state="hidden" r:id="rId9"/>
    <sheet name="PARTE ESTRATÉGICA 2020-2023" sheetId="6" state="hidden" r:id="rId10"/>
    <sheet name="PPI LE1_IMP" sheetId="19" r:id="rId11"/>
    <sheet name="PPI_LE2_IMP" sheetId="18" r:id="rId12"/>
    <sheet name="PPI_LE3_IMP" sheetId="25" r:id="rId13"/>
    <sheet name="PPI_LE4_IMP" sheetId="26" r:id="rId14"/>
    <sheet name="PLAN DE INVERSIÓN 2024-2027" sheetId="29" r:id="rId15"/>
    <sheet name="PROYECTOS SGR" sheetId="30" r:id="rId16"/>
  </sheets>
  <definedNames>
    <definedName name="_xlnm._FilterDatabase" localSheetId="3" hidden="1">'PLAN PLURIANUAL 2020-2023 COMP'!$A$1:$M$262</definedName>
    <definedName name="_xlnm._FilterDatabase" localSheetId="10" hidden="1">'PPI LE1_IMP'!$A$1:$BK$123</definedName>
    <definedName name="_xlnm._FilterDatabase" localSheetId="11" hidden="1">PPI_LE2_IMP!$A$1:$AU$86</definedName>
    <definedName name="_xlnm._FilterDatabase" localSheetId="13" hidden="1">PPI_LE4_IMP!$A$1:$AM$65</definedName>
    <definedName name="_xlnm._FilterDatabase" localSheetId="2" hidden="1">'PROGRAMAS Y PRODUCTOS COMBINADA'!$A$2:$S$270</definedName>
    <definedName name="_xlnm.Print_Area" localSheetId="7">'INVERSIONES 2022'!$A$1:$S$265</definedName>
    <definedName name="_xlnm.Print_Area" localSheetId="9">'PARTE ESTRATÉGICA 2020-2023'!$A$1:$K$264</definedName>
    <definedName name="Titles">'Indicadores de Bienestar'!$A$2:$A$2,'Indicadores de Bienestar'!$A$3:$A$3,'Indicadores de Bienestar'!$A$5:$G$5,'Programas y Productos'!#REF!,'Programas y Productos'!#REF!,'Programas y Productos'!$A$1:$S$1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2" i="30" l="1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X5" i="30"/>
  <c r="X12" i="30" s="1"/>
  <c r="X6" i="30"/>
  <c r="X7" i="30"/>
  <c r="X8" i="30"/>
  <c r="X9" i="30"/>
  <c r="X10" i="30"/>
  <c r="X11" i="30"/>
  <c r="X4" i="30"/>
  <c r="AK35" i="19"/>
  <c r="AX35" i="19" s="1"/>
  <c r="BK35" i="19" s="1"/>
  <c r="AJ35" i="19"/>
  <c r="AW35" i="19" s="1"/>
  <c r="BJ35" i="19" s="1"/>
  <c r="AI35" i="19"/>
  <c r="AV35" i="19" s="1"/>
  <c r="BI35" i="19" s="1"/>
  <c r="AH35" i="19"/>
  <c r="AU35" i="19" s="1"/>
  <c r="BH35" i="19" s="1"/>
  <c r="AG35" i="19"/>
  <c r="AT35" i="19" s="1"/>
  <c r="BG35" i="19" s="1"/>
  <c r="AF35" i="19"/>
  <c r="AS35" i="19" s="1"/>
  <c r="BF35" i="19" s="1"/>
  <c r="AE35" i="19"/>
  <c r="AR35" i="19" s="1"/>
  <c r="BE35" i="19" s="1"/>
  <c r="AD35" i="19"/>
  <c r="AC35" i="19"/>
  <c r="AP35" i="19" s="1"/>
  <c r="BC35" i="19" s="1"/>
  <c r="AB35" i="19"/>
  <c r="AO35" i="19" s="1"/>
  <c r="BB35" i="19" s="1"/>
  <c r="AA35" i="19"/>
  <c r="AN35" i="19" s="1"/>
  <c r="BA35" i="19" s="1"/>
  <c r="Z35" i="19"/>
  <c r="AM35" i="19" s="1"/>
  <c r="L35" i="19"/>
  <c r="AK34" i="19"/>
  <c r="AX34" i="19" s="1"/>
  <c r="BK34" i="19" s="1"/>
  <c r="AJ34" i="19"/>
  <c r="AW34" i="19" s="1"/>
  <c r="BJ34" i="19" s="1"/>
  <c r="AI34" i="19"/>
  <c r="AV34" i="19" s="1"/>
  <c r="BI34" i="19" s="1"/>
  <c r="AH34" i="19"/>
  <c r="AU34" i="19" s="1"/>
  <c r="BH34" i="19" s="1"/>
  <c r="AG34" i="19"/>
  <c r="AT34" i="19" s="1"/>
  <c r="BG34" i="19" s="1"/>
  <c r="AF34" i="19"/>
  <c r="AS34" i="19" s="1"/>
  <c r="BF34" i="19" s="1"/>
  <c r="AE34" i="19"/>
  <c r="AR34" i="19" s="1"/>
  <c r="BE34" i="19" s="1"/>
  <c r="AD34" i="19"/>
  <c r="AQ34" i="19" s="1"/>
  <c r="BD34" i="19" s="1"/>
  <c r="AC34" i="19"/>
  <c r="AP34" i="19" s="1"/>
  <c r="BC34" i="19" s="1"/>
  <c r="AB34" i="19"/>
  <c r="AO34" i="19" s="1"/>
  <c r="BB34" i="19" s="1"/>
  <c r="AA34" i="19"/>
  <c r="AN34" i="19" s="1"/>
  <c r="BA34" i="19" s="1"/>
  <c r="Z34" i="19"/>
  <c r="AM34" i="19" s="1"/>
  <c r="L34" i="19"/>
  <c r="Y35" i="19" l="1"/>
  <c r="AZ35" i="19"/>
  <c r="AQ35" i="19"/>
  <c r="BD35" i="19" s="1"/>
  <c r="AY35" i="19"/>
  <c r="AL34" i="19"/>
  <c r="AZ34" i="19"/>
  <c r="AY34" i="19" s="1"/>
  <c r="Y34" i="19"/>
  <c r="K34" i="19" s="1"/>
  <c r="AL35" i="19" l="1"/>
  <c r="K35" i="19" s="1"/>
  <c r="AK56" i="19" l="1"/>
  <c r="AX56" i="19" s="1"/>
  <c r="BK56" i="19" s="1"/>
  <c r="AJ56" i="19"/>
  <c r="AW56" i="19" s="1"/>
  <c r="BJ56" i="19" s="1"/>
  <c r="AI56" i="19"/>
  <c r="AV56" i="19" s="1"/>
  <c r="BI56" i="19" s="1"/>
  <c r="AH56" i="19"/>
  <c r="AU56" i="19" s="1"/>
  <c r="BH56" i="19" s="1"/>
  <c r="AG56" i="19"/>
  <c r="AT56" i="19" s="1"/>
  <c r="BG56" i="19" s="1"/>
  <c r="AF56" i="19"/>
  <c r="AS56" i="19" s="1"/>
  <c r="BF56" i="19" s="1"/>
  <c r="AE56" i="19"/>
  <c r="AR56" i="19" s="1"/>
  <c r="BE56" i="19" s="1"/>
  <c r="AD56" i="19"/>
  <c r="AQ56" i="19" s="1"/>
  <c r="BD56" i="19" s="1"/>
  <c r="AC56" i="19"/>
  <c r="AP56" i="19" s="1"/>
  <c r="BC56" i="19" s="1"/>
  <c r="AB56" i="19"/>
  <c r="AO56" i="19" s="1"/>
  <c r="BB56" i="19" s="1"/>
  <c r="AA56" i="19"/>
  <c r="AN56" i="19" s="1"/>
  <c r="BA56" i="19" s="1"/>
  <c r="Z56" i="19"/>
  <c r="AM56" i="19" s="1"/>
  <c r="L56" i="19"/>
  <c r="Y56" i="19" l="1"/>
  <c r="AZ56" i="19"/>
  <c r="AY56" i="19" s="1"/>
  <c r="AL56" i="19"/>
  <c r="K56" i="19" l="1"/>
  <c r="AF55" i="26" l="1"/>
  <c r="AM55" i="26" s="1"/>
  <c r="AE55" i="26"/>
  <c r="AL55" i="26" s="1"/>
  <c r="AD55" i="26"/>
  <c r="AK55" i="26" s="1"/>
  <c r="AC55" i="26"/>
  <c r="AJ55" i="26" s="1"/>
  <c r="AB55" i="26"/>
  <c r="AI55" i="26" s="1"/>
  <c r="AA55" i="26"/>
  <c r="AH55" i="26" s="1"/>
  <c r="AF54" i="26"/>
  <c r="AM54" i="26" s="1"/>
  <c r="AE54" i="26"/>
  <c r="AL54" i="26" s="1"/>
  <c r="AD54" i="26"/>
  <c r="AK54" i="26" s="1"/>
  <c r="AC54" i="26"/>
  <c r="AJ54" i="26" s="1"/>
  <c r="AB54" i="26"/>
  <c r="AI54" i="26" s="1"/>
  <c r="AA54" i="26"/>
  <c r="AH54" i="26" s="1"/>
  <c r="AF53" i="26"/>
  <c r="AM53" i="26" s="1"/>
  <c r="AE53" i="26"/>
  <c r="AL53" i="26" s="1"/>
  <c r="AD53" i="26"/>
  <c r="AK53" i="26" s="1"/>
  <c r="AC53" i="26"/>
  <c r="AJ53" i="26" s="1"/>
  <c r="AB53" i="26"/>
  <c r="AI53" i="26" s="1"/>
  <c r="AA53" i="26"/>
  <c r="AH53" i="26" s="1"/>
  <c r="AF52" i="26"/>
  <c r="AM52" i="26" s="1"/>
  <c r="AE52" i="26"/>
  <c r="AL52" i="26" s="1"/>
  <c r="AD52" i="26"/>
  <c r="AK52" i="26" s="1"/>
  <c r="AC52" i="26"/>
  <c r="AJ52" i="26" s="1"/>
  <c r="AB52" i="26"/>
  <c r="AI52" i="26" s="1"/>
  <c r="AA52" i="26"/>
  <c r="AH52" i="26" s="1"/>
  <c r="AF51" i="26"/>
  <c r="AM51" i="26" s="1"/>
  <c r="AE51" i="26"/>
  <c r="AL51" i="26" s="1"/>
  <c r="AD51" i="26"/>
  <c r="AK51" i="26" s="1"/>
  <c r="AC51" i="26"/>
  <c r="AJ51" i="26" s="1"/>
  <c r="AB51" i="26"/>
  <c r="AI51" i="26" s="1"/>
  <c r="AA51" i="26"/>
  <c r="AH51" i="26" s="1"/>
  <c r="AA50" i="26"/>
  <c r="AH50" i="26" s="1"/>
  <c r="AA49" i="26"/>
  <c r="AH49" i="26" s="1"/>
  <c r="AA48" i="26"/>
  <c r="AH48" i="26" s="1"/>
  <c r="AA47" i="26"/>
  <c r="AH47" i="26" s="1"/>
  <c r="AA46" i="26"/>
  <c r="AH46" i="26" s="1"/>
  <c r="AA45" i="26"/>
  <c r="AH45" i="26" s="1"/>
  <c r="AA44" i="26"/>
  <c r="AH44" i="26" s="1"/>
  <c r="AA42" i="26"/>
  <c r="AH42" i="26" s="1"/>
  <c r="AA40" i="26"/>
  <c r="AH40" i="26" s="1"/>
  <c r="AF36" i="26"/>
  <c r="AM36" i="26" s="1"/>
  <c r="AF35" i="26"/>
  <c r="AM35" i="26" s="1"/>
  <c r="AA34" i="26"/>
  <c r="AH34" i="26" s="1"/>
  <c r="AA33" i="26"/>
  <c r="AH33" i="26" s="1"/>
  <c r="AA32" i="26"/>
  <c r="AH32" i="26" s="1"/>
  <c r="AA27" i="26"/>
  <c r="AH27" i="26" s="1"/>
  <c r="AA26" i="26"/>
  <c r="AH26" i="26" s="1"/>
  <c r="AA25" i="26"/>
  <c r="AH25" i="26" s="1"/>
  <c r="AC24" i="26"/>
  <c r="AJ24" i="26" s="1"/>
  <c r="AA24" i="26"/>
  <c r="AH24" i="26" s="1"/>
  <c r="AA23" i="26"/>
  <c r="AH23" i="26" s="1"/>
  <c r="AA22" i="26"/>
  <c r="AH22" i="26" s="1"/>
  <c r="AA21" i="26"/>
  <c r="AH21" i="26" s="1"/>
  <c r="AA20" i="26"/>
  <c r="AH20" i="26" s="1"/>
  <c r="AA19" i="26"/>
  <c r="AH19" i="26" s="1"/>
  <c r="AA18" i="26"/>
  <c r="AH18" i="26" s="1"/>
  <c r="AA17" i="26"/>
  <c r="AH17" i="26" s="1"/>
  <c r="AA16" i="26"/>
  <c r="AH16" i="26" s="1"/>
  <c r="AA12" i="26"/>
  <c r="AH12" i="26" s="1"/>
  <c r="AA11" i="26"/>
  <c r="AH11" i="26" s="1"/>
  <c r="AA10" i="26"/>
  <c r="AH10" i="26" s="1"/>
  <c r="AA9" i="26"/>
  <c r="AH9" i="26" s="1"/>
  <c r="AA8" i="26"/>
  <c r="AH8" i="26" s="1"/>
  <c r="AA6" i="26"/>
  <c r="AH6" i="26" s="1"/>
  <c r="AA5" i="26"/>
  <c r="AH5" i="26" s="1"/>
  <c r="AA2" i="26"/>
  <c r="AH2" i="26" s="1"/>
  <c r="Y64" i="26"/>
  <c r="AF64" i="26" s="1"/>
  <c r="AM64" i="26" s="1"/>
  <c r="X64" i="26"/>
  <c r="AE64" i="26" s="1"/>
  <c r="AL64" i="26" s="1"/>
  <c r="W64" i="26"/>
  <c r="AD64" i="26" s="1"/>
  <c r="AK64" i="26" s="1"/>
  <c r="V64" i="26"/>
  <c r="AC64" i="26" s="1"/>
  <c r="AJ64" i="26" s="1"/>
  <c r="U64" i="26"/>
  <c r="AB64" i="26" s="1"/>
  <c r="AI64" i="26" s="1"/>
  <c r="T64" i="26"/>
  <c r="AA64" i="26" s="1"/>
  <c r="AH64" i="26" s="1"/>
  <c r="Y63" i="26"/>
  <c r="AF63" i="26" s="1"/>
  <c r="AM63" i="26" s="1"/>
  <c r="X63" i="26"/>
  <c r="AE63" i="26" s="1"/>
  <c r="AL63" i="26" s="1"/>
  <c r="W63" i="26"/>
  <c r="AD63" i="26" s="1"/>
  <c r="AK63" i="26" s="1"/>
  <c r="V63" i="26"/>
  <c r="AC63" i="26" s="1"/>
  <c r="AJ63" i="26" s="1"/>
  <c r="U63" i="26"/>
  <c r="AB63" i="26" s="1"/>
  <c r="AI63" i="26" s="1"/>
  <c r="T63" i="26"/>
  <c r="AA63" i="26" s="1"/>
  <c r="AH63" i="26" s="1"/>
  <c r="Y62" i="26"/>
  <c r="AF62" i="26" s="1"/>
  <c r="AM62" i="26" s="1"/>
  <c r="X62" i="26"/>
  <c r="AE62" i="26" s="1"/>
  <c r="AL62" i="26" s="1"/>
  <c r="W62" i="26"/>
  <c r="AD62" i="26" s="1"/>
  <c r="AK62" i="26" s="1"/>
  <c r="V62" i="26"/>
  <c r="AC62" i="26" s="1"/>
  <c r="AJ62" i="26" s="1"/>
  <c r="U62" i="26"/>
  <c r="AB62" i="26" s="1"/>
  <c r="AI62" i="26" s="1"/>
  <c r="T62" i="26"/>
  <c r="AA62" i="26" s="1"/>
  <c r="AH62" i="26" s="1"/>
  <c r="Y61" i="26"/>
  <c r="AF61" i="26" s="1"/>
  <c r="AM61" i="26" s="1"/>
  <c r="X61" i="26"/>
  <c r="AE61" i="26" s="1"/>
  <c r="AL61" i="26" s="1"/>
  <c r="W61" i="26"/>
  <c r="AD61" i="26" s="1"/>
  <c r="AK61" i="26" s="1"/>
  <c r="V61" i="26"/>
  <c r="AC61" i="26" s="1"/>
  <c r="AJ61" i="26" s="1"/>
  <c r="U61" i="26"/>
  <c r="AB61" i="26" s="1"/>
  <c r="AI61" i="26" s="1"/>
  <c r="T61" i="26"/>
  <c r="AA61" i="26" s="1"/>
  <c r="AH61" i="26" s="1"/>
  <c r="Y60" i="26"/>
  <c r="AF60" i="26" s="1"/>
  <c r="AM60" i="26" s="1"/>
  <c r="X60" i="26"/>
  <c r="AE60" i="26" s="1"/>
  <c r="AL60" i="26" s="1"/>
  <c r="W60" i="26"/>
  <c r="AD60" i="26" s="1"/>
  <c r="AK60" i="26" s="1"/>
  <c r="V60" i="26"/>
  <c r="AC60" i="26" s="1"/>
  <c r="AJ60" i="26" s="1"/>
  <c r="U60" i="26"/>
  <c r="AB60" i="26" s="1"/>
  <c r="AI60" i="26" s="1"/>
  <c r="T60" i="26"/>
  <c r="AA60" i="26" s="1"/>
  <c r="AH60" i="26" s="1"/>
  <c r="Y59" i="26"/>
  <c r="AF59" i="26" s="1"/>
  <c r="AM59" i="26" s="1"/>
  <c r="X59" i="26"/>
  <c r="AE59" i="26" s="1"/>
  <c r="AL59" i="26" s="1"/>
  <c r="W59" i="26"/>
  <c r="AD59" i="26" s="1"/>
  <c r="AK59" i="26" s="1"/>
  <c r="V59" i="26"/>
  <c r="AC59" i="26" s="1"/>
  <c r="AJ59" i="26" s="1"/>
  <c r="U59" i="26"/>
  <c r="AB59" i="26" s="1"/>
  <c r="AI59" i="26" s="1"/>
  <c r="T59" i="26"/>
  <c r="AA59" i="26" s="1"/>
  <c r="AH59" i="26" s="1"/>
  <c r="T58" i="26"/>
  <c r="AA58" i="26" s="1"/>
  <c r="AH58" i="26" s="1"/>
  <c r="T57" i="26"/>
  <c r="AA57" i="26" s="1"/>
  <c r="AH57" i="26" s="1"/>
  <c r="T56" i="26"/>
  <c r="AA56" i="26" s="1"/>
  <c r="AH56" i="26" s="1"/>
  <c r="T43" i="26"/>
  <c r="AA43" i="26" s="1"/>
  <c r="AH43" i="26" s="1"/>
  <c r="T41" i="26"/>
  <c r="AA41" i="26" s="1"/>
  <c r="AH41" i="26" s="1"/>
  <c r="T39" i="26"/>
  <c r="AA39" i="26" s="1"/>
  <c r="AH39" i="26" s="1"/>
  <c r="T38" i="26"/>
  <c r="AA38" i="26" s="1"/>
  <c r="AH38" i="26" s="1"/>
  <c r="T37" i="26"/>
  <c r="AA37" i="26" s="1"/>
  <c r="AH37" i="26" s="1"/>
  <c r="T31" i="26"/>
  <c r="AA31" i="26" s="1"/>
  <c r="AH31" i="26" s="1"/>
  <c r="T30" i="26"/>
  <c r="AA30" i="26" s="1"/>
  <c r="AH30" i="26" s="1"/>
  <c r="T29" i="26"/>
  <c r="AA29" i="26" s="1"/>
  <c r="AH29" i="26" s="1"/>
  <c r="T28" i="26"/>
  <c r="AA28" i="26" s="1"/>
  <c r="AH28" i="26" s="1"/>
  <c r="T15" i="26"/>
  <c r="AA15" i="26" s="1"/>
  <c r="AH15" i="26" s="1"/>
  <c r="T14" i="26"/>
  <c r="AA14" i="26" s="1"/>
  <c r="AH14" i="26" s="1"/>
  <c r="T13" i="26"/>
  <c r="AA13" i="26" s="1"/>
  <c r="AH13" i="26" s="1"/>
  <c r="Y23" i="26"/>
  <c r="AF23" i="26" s="1"/>
  <c r="AM23" i="26" s="1"/>
  <c r="X23" i="26"/>
  <c r="AE23" i="26" s="1"/>
  <c r="AL23" i="26" s="1"/>
  <c r="W23" i="26"/>
  <c r="AD23" i="26" s="1"/>
  <c r="AK23" i="26" s="1"/>
  <c r="V23" i="26"/>
  <c r="AC23" i="26" s="1"/>
  <c r="AJ23" i="26" s="1"/>
  <c r="U23" i="26"/>
  <c r="AB23" i="26" s="1"/>
  <c r="AI23" i="26" s="1"/>
  <c r="Y22" i="26"/>
  <c r="AF22" i="26" s="1"/>
  <c r="AM22" i="26" s="1"/>
  <c r="X22" i="26"/>
  <c r="AE22" i="26" s="1"/>
  <c r="AL22" i="26" s="1"/>
  <c r="W22" i="26"/>
  <c r="AD22" i="26" s="1"/>
  <c r="AK22" i="26" s="1"/>
  <c r="V22" i="26"/>
  <c r="AC22" i="26" s="1"/>
  <c r="AJ22" i="26" s="1"/>
  <c r="U22" i="26"/>
  <c r="AB22" i="26" s="1"/>
  <c r="AI22" i="26" s="1"/>
  <c r="Y21" i="26"/>
  <c r="AF21" i="26" s="1"/>
  <c r="AM21" i="26" s="1"/>
  <c r="X21" i="26"/>
  <c r="AE21" i="26" s="1"/>
  <c r="AL21" i="26" s="1"/>
  <c r="W21" i="26"/>
  <c r="AD21" i="26" s="1"/>
  <c r="AK21" i="26" s="1"/>
  <c r="V21" i="26"/>
  <c r="AC21" i="26" s="1"/>
  <c r="AJ21" i="26" s="1"/>
  <c r="U21" i="26"/>
  <c r="AB21" i="26" s="1"/>
  <c r="AI21" i="26" s="1"/>
  <c r="Y20" i="26"/>
  <c r="AF20" i="26" s="1"/>
  <c r="AM20" i="26" s="1"/>
  <c r="X20" i="26"/>
  <c r="AE20" i="26" s="1"/>
  <c r="AL20" i="26" s="1"/>
  <c r="W20" i="26"/>
  <c r="AD20" i="26" s="1"/>
  <c r="AK20" i="26" s="1"/>
  <c r="V20" i="26"/>
  <c r="AC20" i="26" s="1"/>
  <c r="AJ20" i="26" s="1"/>
  <c r="U20" i="26"/>
  <c r="AB20" i="26" s="1"/>
  <c r="AI20" i="26" s="1"/>
  <c r="Y19" i="26"/>
  <c r="AF19" i="26" s="1"/>
  <c r="AM19" i="26" s="1"/>
  <c r="X19" i="26"/>
  <c r="AE19" i="26" s="1"/>
  <c r="AL19" i="26" s="1"/>
  <c r="W19" i="26"/>
  <c r="AD19" i="26" s="1"/>
  <c r="AK19" i="26" s="1"/>
  <c r="V19" i="26"/>
  <c r="AC19" i="26" s="1"/>
  <c r="AJ19" i="26" s="1"/>
  <c r="U19" i="26"/>
  <c r="AB19" i="26" s="1"/>
  <c r="AI19" i="26" s="1"/>
  <c r="Y18" i="26"/>
  <c r="AF18" i="26" s="1"/>
  <c r="AM18" i="26" s="1"/>
  <c r="X18" i="26"/>
  <c r="AE18" i="26" s="1"/>
  <c r="AL18" i="26" s="1"/>
  <c r="W18" i="26"/>
  <c r="AD18" i="26" s="1"/>
  <c r="AK18" i="26" s="1"/>
  <c r="V18" i="26"/>
  <c r="AC18" i="26" s="1"/>
  <c r="AJ18" i="26" s="1"/>
  <c r="U18" i="26"/>
  <c r="AB18" i="26" s="1"/>
  <c r="AI18" i="26" s="1"/>
  <c r="Y17" i="26"/>
  <c r="AF17" i="26" s="1"/>
  <c r="AM17" i="26" s="1"/>
  <c r="X17" i="26"/>
  <c r="AE17" i="26" s="1"/>
  <c r="AL17" i="26" s="1"/>
  <c r="W17" i="26"/>
  <c r="AD17" i="26" s="1"/>
  <c r="AK17" i="26" s="1"/>
  <c r="V17" i="26"/>
  <c r="AC17" i="26" s="1"/>
  <c r="AJ17" i="26" s="1"/>
  <c r="U17" i="26"/>
  <c r="AB17" i="26" s="1"/>
  <c r="AI17" i="26" s="1"/>
  <c r="Y16" i="26"/>
  <c r="AF16" i="26" s="1"/>
  <c r="AM16" i="26" s="1"/>
  <c r="X16" i="26"/>
  <c r="AE16" i="26" s="1"/>
  <c r="AL16" i="26" s="1"/>
  <c r="W16" i="26"/>
  <c r="AD16" i="26" s="1"/>
  <c r="AK16" i="26" s="1"/>
  <c r="V16" i="26"/>
  <c r="AC16" i="26" s="1"/>
  <c r="AJ16" i="26" s="1"/>
  <c r="U16" i="26"/>
  <c r="AB16" i="26" s="1"/>
  <c r="AI16" i="26" s="1"/>
  <c r="Y15" i="26"/>
  <c r="AF15" i="26" s="1"/>
  <c r="AM15" i="26" s="1"/>
  <c r="X15" i="26"/>
  <c r="AE15" i="26" s="1"/>
  <c r="AL15" i="26" s="1"/>
  <c r="W15" i="26"/>
  <c r="AD15" i="26" s="1"/>
  <c r="AK15" i="26" s="1"/>
  <c r="V15" i="26"/>
  <c r="AC15" i="26" s="1"/>
  <c r="AJ15" i="26" s="1"/>
  <c r="U15" i="26"/>
  <c r="AB15" i="26" s="1"/>
  <c r="AI15" i="26" s="1"/>
  <c r="Y14" i="26"/>
  <c r="AF14" i="26" s="1"/>
  <c r="AM14" i="26" s="1"/>
  <c r="X14" i="26"/>
  <c r="AE14" i="26" s="1"/>
  <c r="AL14" i="26" s="1"/>
  <c r="W14" i="26"/>
  <c r="AD14" i="26" s="1"/>
  <c r="AK14" i="26" s="1"/>
  <c r="V14" i="26"/>
  <c r="AC14" i="26" s="1"/>
  <c r="AJ14" i="26" s="1"/>
  <c r="U14" i="26"/>
  <c r="AB14" i="26" s="1"/>
  <c r="AI14" i="26" s="1"/>
  <c r="Y13" i="26"/>
  <c r="AF13" i="26" s="1"/>
  <c r="AM13" i="26" s="1"/>
  <c r="X13" i="26"/>
  <c r="AE13" i="26" s="1"/>
  <c r="AL13" i="26" s="1"/>
  <c r="W13" i="26"/>
  <c r="AD13" i="26" s="1"/>
  <c r="AK13" i="26" s="1"/>
  <c r="V13" i="26"/>
  <c r="AC13" i="26" s="1"/>
  <c r="AJ13" i="26" s="1"/>
  <c r="U13" i="26"/>
  <c r="AB13" i="26" s="1"/>
  <c r="AI13" i="26" s="1"/>
  <c r="Y12" i="26"/>
  <c r="AF12" i="26" s="1"/>
  <c r="AM12" i="26" s="1"/>
  <c r="X12" i="26"/>
  <c r="AE12" i="26" s="1"/>
  <c r="AL12" i="26" s="1"/>
  <c r="W12" i="26"/>
  <c r="AD12" i="26" s="1"/>
  <c r="AK12" i="26" s="1"/>
  <c r="V12" i="26"/>
  <c r="AC12" i="26" s="1"/>
  <c r="AJ12" i="26" s="1"/>
  <c r="U12" i="26"/>
  <c r="AB12" i="26" s="1"/>
  <c r="AI12" i="26" s="1"/>
  <c r="Y11" i="26"/>
  <c r="AF11" i="26" s="1"/>
  <c r="AM11" i="26" s="1"/>
  <c r="X11" i="26"/>
  <c r="AE11" i="26" s="1"/>
  <c r="AL11" i="26" s="1"/>
  <c r="W11" i="26"/>
  <c r="AD11" i="26" s="1"/>
  <c r="AK11" i="26" s="1"/>
  <c r="V11" i="26"/>
  <c r="AC11" i="26" s="1"/>
  <c r="AJ11" i="26" s="1"/>
  <c r="U11" i="26"/>
  <c r="AB11" i="26" s="1"/>
  <c r="AI11" i="26" s="1"/>
  <c r="Y10" i="26"/>
  <c r="AF10" i="26" s="1"/>
  <c r="AM10" i="26" s="1"/>
  <c r="X10" i="26"/>
  <c r="AE10" i="26" s="1"/>
  <c r="AL10" i="26" s="1"/>
  <c r="W10" i="26"/>
  <c r="AD10" i="26" s="1"/>
  <c r="AK10" i="26" s="1"/>
  <c r="V10" i="26"/>
  <c r="AC10" i="26" s="1"/>
  <c r="AJ10" i="26" s="1"/>
  <c r="U10" i="26"/>
  <c r="AB10" i="26" s="1"/>
  <c r="AI10" i="26" s="1"/>
  <c r="Y9" i="26"/>
  <c r="AF9" i="26" s="1"/>
  <c r="AM9" i="26" s="1"/>
  <c r="X9" i="26"/>
  <c r="AE9" i="26" s="1"/>
  <c r="AL9" i="26" s="1"/>
  <c r="W9" i="26"/>
  <c r="AD9" i="26" s="1"/>
  <c r="AK9" i="26" s="1"/>
  <c r="V9" i="26"/>
  <c r="AC9" i="26" s="1"/>
  <c r="AJ9" i="26" s="1"/>
  <c r="U9" i="26"/>
  <c r="AB9" i="26" s="1"/>
  <c r="AI9" i="26" s="1"/>
  <c r="Y8" i="26"/>
  <c r="AF8" i="26" s="1"/>
  <c r="AM8" i="26" s="1"/>
  <c r="X8" i="26"/>
  <c r="AE8" i="26" s="1"/>
  <c r="AL8" i="26" s="1"/>
  <c r="W8" i="26"/>
  <c r="AD8" i="26" s="1"/>
  <c r="AK8" i="26" s="1"/>
  <c r="V8" i="26"/>
  <c r="AC8" i="26" s="1"/>
  <c r="AJ8" i="26" s="1"/>
  <c r="U8" i="26"/>
  <c r="AB8" i="26" s="1"/>
  <c r="AI8" i="26" s="1"/>
  <c r="Y7" i="26"/>
  <c r="AF7" i="26" s="1"/>
  <c r="AM7" i="26" s="1"/>
  <c r="X7" i="26"/>
  <c r="AE7" i="26" s="1"/>
  <c r="AL7" i="26" s="1"/>
  <c r="W7" i="26"/>
  <c r="AD7" i="26" s="1"/>
  <c r="AK7" i="26" s="1"/>
  <c r="V7" i="26"/>
  <c r="AC7" i="26" s="1"/>
  <c r="AJ7" i="26" s="1"/>
  <c r="U7" i="26"/>
  <c r="AB7" i="26" s="1"/>
  <c r="AI7" i="26" s="1"/>
  <c r="Y6" i="26"/>
  <c r="AF6" i="26" s="1"/>
  <c r="AM6" i="26" s="1"/>
  <c r="X6" i="26"/>
  <c r="AE6" i="26" s="1"/>
  <c r="AL6" i="26" s="1"/>
  <c r="W6" i="26"/>
  <c r="AD6" i="26" s="1"/>
  <c r="AK6" i="26" s="1"/>
  <c r="V6" i="26"/>
  <c r="AC6" i="26" s="1"/>
  <c r="AJ6" i="26" s="1"/>
  <c r="U6" i="26"/>
  <c r="AB6" i="26" s="1"/>
  <c r="AI6" i="26" s="1"/>
  <c r="Y5" i="26"/>
  <c r="AF5" i="26" s="1"/>
  <c r="AM5" i="26" s="1"/>
  <c r="X5" i="26"/>
  <c r="AE5" i="26" s="1"/>
  <c r="AL5" i="26" s="1"/>
  <c r="W5" i="26"/>
  <c r="AD5" i="26" s="1"/>
  <c r="AK5" i="26" s="1"/>
  <c r="V5" i="26"/>
  <c r="AC5" i="26" s="1"/>
  <c r="AJ5" i="26" s="1"/>
  <c r="U5" i="26"/>
  <c r="AB5" i="26" s="1"/>
  <c r="AI5" i="26" s="1"/>
  <c r="Y4" i="26"/>
  <c r="AF4" i="26" s="1"/>
  <c r="AM4" i="26" s="1"/>
  <c r="X4" i="26"/>
  <c r="AE4" i="26" s="1"/>
  <c r="AL4" i="26" s="1"/>
  <c r="W4" i="26"/>
  <c r="AD4" i="26" s="1"/>
  <c r="AK4" i="26" s="1"/>
  <c r="V4" i="26"/>
  <c r="AC4" i="26" s="1"/>
  <c r="AJ4" i="26" s="1"/>
  <c r="U4" i="26"/>
  <c r="AB4" i="26" s="1"/>
  <c r="AI4" i="26" s="1"/>
  <c r="Y3" i="26"/>
  <c r="AF3" i="26" s="1"/>
  <c r="AM3" i="26" s="1"/>
  <c r="X3" i="26"/>
  <c r="AE3" i="26" s="1"/>
  <c r="AL3" i="26" s="1"/>
  <c r="W3" i="26"/>
  <c r="AD3" i="26" s="1"/>
  <c r="AK3" i="26" s="1"/>
  <c r="V3" i="26"/>
  <c r="AC3" i="26" s="1"/>
  <c r="AJ3" i="26" s="1"/>
  <c r="U3" i="26"/>
  <c r="AB3" i="26" s="1"/>
  <c r="AI3" i="26" s="1"/>
  <c r="T3" i="26"/>
  <c r="AA3" i="26" s="1"/>
  <c r="AH3" i="26" s="1"/>
  <c r="L3" i="26"/>
  <c r="T7" i="26"/>
  <c r="AA7" i="26" s="1"/>
  <c r="AH7" i="26" s="1"/>
  <c r="S51" i="26"/>
  <c r="S52" i="26"/>
  <c r="S53" i="26"/>
  <c r="S54" i="26"/>
  <c r="S55" i="26"/>
  <c r="AP24" i="25"/>
  <c r="AP23" i="25"/>
  <c r="AP22" i="25"/>
  <c r="AP15" i="25"/>
  <c r="AP14" i="25"/>
  <c r="AP13" i="25"/>
  <c r="AH43" i="25"/>
  <c r="AP43" i="25" s="1"/>
  <c r="AP42" i="25"/>
  <c r="AP41" i="25"/>
  <c r="AH40" i="25"/>
  <c r="AP40" i="25" s="1"/>
  <c r="AH39" i="25"/>
  <c r="AP39" i="25" s="1"/>
  <c r="AH38" i="25"/>
  <c r="AP38" i="25" s="1"/>
  <c r="AH37" i="25"/>
  <c r="AP37" i="25" s="1"/>
  <c r="AH36" i="25"/>
  <c r="AP36" i="25" s="1"/>
  <c r="AH35" i="25"/>
  <c r="AP35" i="25" s="1"/>
  <c r="AH34" i="25"/>
  <c r="AP34" i="25" s="1"/>
  <c r="AH33" i="25"/>
  <c r="AP33" i="25" s="1"/>
  <c r="AH32" i="25"/>
  <c r="AP32" i="25" s="1"/>
  <c r="AH31" i="25"/>
  <c r="AP31" i="25" s="1"/>
  <c r="AH30" i="25"/>
  <c r="AP30" i="25" s="1"/>
  <c r="AH29" i="25"/>
  <c r="AP29" i="25" s="1"/>
  <c r="AH28" i="25"/>
  <c r="AP28" i="25" s="1"/>
  <c r="AH27" i="25"/>
  <c r="AP27" i="25" s="1"/>
  <c r="AH26" i="25"/>
  <c r="AP26" i="25" s="1"/>
  <c r="AH25" i="25"/>
  <c r="AP25" i="25" s="1"/>
  <c r="AH24" i="25"/>
  <c r="AH22" i="25"/>
  <c r="AH21" i="25"/>
  <c r="AP21" i="25" s="1"/>
  <c r="AH20" i="25"/>
  <c r="AP20" i="25" s="1"/>
  <c r="AH19" i="25"/>
  <c r="AP19" i="25" s="1"/>
  <c r="AH18" i="25"/>
  <c r="AP18" i="25" s="1"/>
  <c r="AH17" i="25"/>
  <c r="AP17" i="25" s="1"/>
  <c r="AH16" i="25"/>
  <c r="AP16" i="25" s="1"/>
  <c r="AH15" i="25"/>
  <c r="AH14" i="25"/>
  <c r="AH13" i="25"/>
  <c r="AH12" i="25"/>
  <c r="AP12" i="25" s="1"/>
  <c r="AH11" i="25"/>
  <c r="AP11" i="25" s="1"/>
  <c r="AH10" i="25"/>
  <c r="AP10" i="25" s="1"/>
  <c r="AH9" i="25"/>
  <c r="AP9" i="25" s="1"/>
  <c r="AH8" i="25"/>
  <c r="AP8" i="25" s="1"/>
  <c r="AH7" i="25"/>
  <c r="AP7" i="25" s="1"/>
  <c r="AH6" i="25"/>
  <c r="AP6" i="25" s="1"/>
  <c r="AH5" i="25"/>
  <c r="AP5" i="25" s="1"/>
  <c r="AH4" i="25"/>
  <c r="AP4" i="25" s="1"/>
  <c r="AH3" i="25"/>
  <c r="AP3" i="25" s="1"/>
  <c r="AH2" i="25"/>
  <c r="AP2" i="25" s="1"/>
  <c r="Z44" i="25"/>
  <c r="R44" i="25"/>
  <c r="AI7" i="25"/>
  <c r="AQ7" i="25" s="1"/>
  <c r="AI6" i="25"/>
  <c r="AQ6" i="25" s="1"/>
  <c r="AA43" i="25"/>
  <c r="AI43" i="25" s="1"/>
  <c r="AQ43" i="25" s="1"/>
  <c r="Y43" i="25"/>
  <c r="AG43" i="25" s="1"/>
  <c r="AO43" i="25" s="1"/>
  <c r="X43" i="25"/>
  <c r="AF43" i="25" s="1"/>
  <c r="AN43" i="25" s="1"/>
  <c r="W43" i="25"/>
  <c r="AE43" i="25" s="1"/>
  <c r="AM43" i="25" s="1"/>
  <c r="AD43" i="25"/>
  <c r="AL43" i="25" s="1"/>
  <c r="AC43" i="25"/>
  <c r="AK43" i="25" s="1"/>
  <c r="AA42" i="25"/>
  <c r="AI42" i="25" s="1"/>
  <c r="AQ42" i="25" s="1"/>
  <c r="Y42" i="25"/>
  <c r="AG42" i="25" s="1"/>
  <c r="AO42" i="25" s="1"/>
  <c r="X42" i="25"/>
  <c r="AF42" i="25" s="1"/>
  <c r="AN42" i="25" s="1"/>
  <c r="W42" i="25"/>
  <c r="AE42" i="25" s="1"/>
  <c r="AM42" i="25" s="1"/>
  <c r="V42" i="25"/>
  <c r="AD42" i="25" s="1"/>
  <c r="AL42" i="25" s="1"/>
  <c r="U42" i="25"/>
  <c r="AC42" i="25" s="1"/>
  <c r="AK42" i="25" s="1"/>
  <c r="AA41" i="25"/>
  <c r="AI41" i="25" s="1"/>
  <c r="AQ41" i="25" s="1"/>
  <c r="Y41" i="25"/>
  <c r="AG41" i="25" s="1"/>
  <c r="AO41" i="25" s="1"/>
  <c r="X41" i="25"/>
  <c r="AF41" i="25" s="1"/>
  <c r="AN41" i="25" s="1"/>
  <c r="W41" i="25"/>
  <c r="AE41" i="25" s="1"/>
  <c r="AM41" i="25" s="1"/>
  <c r="V41" i="25"/>
  <c r="AD41" i="25" s="1"/>
  <c r="AL41" i="25" s="1"/>
  <c r="U41" i="25"/>
  <c r="AC41" i="25" s="1"/>
  <c r="AK41" i="25" s="1"/>
  <c r="AA40" i="25"/>
  <c r="AI40" i="25" s="1"/>
  <c r="AQ40" i="25" s="1"/>
  <c r="Y40" i="25"/>
  <c r="AG40" i="25" s="1"/>
  <c r="AO40" i="25" s="1"/>
  <c r="AF40" i="25"/>
  <c r="AN40" i="25" s="1"/>
  <c r="W40" i="25"/>
  <c r="AE40" i="25" s="1"/>
  <c r="AM40" i="25" s="1"/>
  <c r="AD40" i="25"/>
  <c r="AL40" i="25" s="1"/>
  <c r="U40" i="25"/>
  <c r="AC40" i="25" s="1"/>
  <c r="AK40" i="25" s="1"/>
  <c r="AI39" i="25"/>
  <c r="AQ39" i="25" s="1"/>
  <c r="Y39" i="25"/>
  <c r="AG39" i="25" s="1"/>
  <c r="AO39" i="25" s="1"/>
  <c r="X39" i="25"/>
  <c r="AF39" i="25" s="1"/>
  <c r="AN39" i="25" s="1"/>
  <c r="AE39" i="25"/>
  <c r="AM39" i="25" s="1"/>
  <c r="V39" i="25"/>
  <c r="AD39" i="25" s="1"/>
  <c r="AL39" i="25" s="1"/>
  <c r="AC39" i="25"/>
  <c r="AK39" i="25" s="1"/>
  <c r="AI38" i="25"/>
  <c r="AQ38" i="25" s="1"/>
  <c r="Y38" i="25"/>
  <c r="AG38" i="25" s="1"/>
  <c r="AO38" i="25" s="1"/>
  <c r="X38" i="25"/>
  <c r="AF38" i="25" s="1"/>
  <c r="AN38" i="25" s="1"/>
  <c r="AE38" i="25"/>
  <c r="AM38" i="25" s="1"/>
  <c r="V38" i="25"/>
  <c r="AD38" i="25" s="1"/>
  <c r="AL38" i="25" s="1"/>
  <c r="AC38" i="25"/>
  <c r="AK38" i="25" s="1"/>
  <c r="AI37" i="25"/>
  <c r="AQ37" i="25" s="1"/>
  <c r="Y37" i="25"/>
  <c r="AG37" i="25" s="1"/>
  <c r="AO37" i="25" s="1"/>
  <c r="AN37" i="25"/>
  <c r="AM37" i="25"/>
  <c r="V37" i="25"/>
  <c r="AD37" i="25" s="1"/>
  <c r="AL37" i="25" s="1"/>
  <c r="AC37" i="25"/>
  <c r="AK37" i="25" s="1"/>
  <c r="AI36" i="25"/>
  <c r="AQ36" i="25" s="1"/>
  <c r="Y36" i="25"/>
  <c r="AG36" i="25" s="1"/>
  <c r="AO36" i="25" s="1"/>
  <c r="X36" i="25"/>
  <c r="AF36" i="25" s="1"/>
  <c r="AN36" i="25" s="1"/>
  <c r="AE36" i="25"/>
  <c r="AM36" i="25" s="1"/>
  <c r="V36" i="25"/>
  <c r="AD36" i="25" s="1"/>
  <c r="AL36" i="25" s="1"/>
  <c r="U36" i="25"/>
  <c r="AC36" i="25" s="1"/>
  <c r="AK36" i="25" s="1"/>
  <c r="AI35" i="25"/>
  <c r="AQ35" i="25" s="1"/>
  <c r="Y35" i="25"/>
  <c r="AG35" i="25" s="1"/>
  <c r="AO35" i="25" s="1"/>
  <c r="X35" i="25"/>
  <c r="AF35" i="25" s="1"/>
  <c r="AN35" i="25" s="1"/>
  <c r="W35" i="25"/>
  <c r="AE35" i="25" s="1"/>
  <c r="AM35" i="25" s="1"/>
  <c r="V35" i="25"/>
  <c r="AD35" i="25" s="1"/>
  <c r="AL35" i="25" s="1"/>
  <c r="U35" i="25"/>
  <c r="AC35" i="25" s="1"/>
  <c r="AK35" i="25" s="1"/>
  <c r="AA34" i="25"/>
  <c r="AI34" i="25" s="1"/>
  <c r="AQ34" i="25" s="1"/>
  <c r="Y34" i="25"/>
  <c r="AG34" i="25" s="1"/>
  <c r="AO34" i="25" s="1"/>
  <c r="AF34" i="25"/>
  <c r="AN34" i="25" s="1"/>
  <c r="W34" i="25"/>
  <c r="AE34" i="25" s="1"/>
  <c r="AM34" i="25" s="1"/>
  <c r="V34" i="25"/>
  <c r="AD34" i="25" s="1"/>
  <c r="AL34" i="25" s="1"/>
  <c r="AC34" i="25"/>
  <c r="AK34" i="25" s="1"/>
  <c r="AA33" i="25"/>
  <c r="AI33" i="25" s="1"/>
  <c r="AQ33" i="25" s="1"/>
  <c r="Y33" i="25"/>
  <c r="AG33" i="25" s="1"/>
  <c r="AO33" i="25" s="1"/>
  <c r="AF33" i="25"/>
  <c r="AN33" i="25" s="1"/>
  <c r="W33" i="25"/>
  <c r="AE33" i="25" s="1"/>
  <c r="AM33" i="25" s="1"/>
  <c r="V33" i="25"/>
  <c r="AD33" i="25" s="1"/>
  <c r="AL33" i="25" s="1"/>
  <c r="AC33" i="25"/>
  <c r="AK33" i="25" s="1"/>
  <c r="AA32" i="25"/>
  <c r="AI32" i="25" s="1"/>
  <c r="AQ32" i="25" s="1"/>
  <c r="Y32" i="25"/>
  <c r="AG32" i="25" s="1"/>
  <c r="AO32" i="25" s="1"/>
  <c r="X32" i="25"/>
  <c r="AF32" i="25" s="1"/>
  <c r="AN32" i="25" s="1"/>
  <c r="W32" i="25"/>
  <c r="AE32" i="25" s="1"/>
  <c r="AM32" i="25" s="1"/>
  <c r="V32" i="25"/>
  <c r="AD32" i="25" s="1"/>
  <c r="AL32" i="25" s="1"/>
  <c r="U32" i="25"/>
  <c r="AC32" i="25" s="1"/>
  <c r="AK32" i="25" s="1"/>
  <c r="AA31" i="25"/>
  <c r="AI31" i="25" s="1"/>
  <c r="AQ31" i="25" s="1"/>
  <c r="Y31" i="25"/>
  <c r="AG31" i="25" s="1"/>
  <c r="AO31" i="25" s="1"/>
  <c r="X31" i="25"/>
  <c r="AF31" i="25" s="1"/>
  <c r="AN31" i="25" s="1"/>
  <c r="W31" i="25"/>
  <c r="AE31" i="25" s="1"/>
  <c r="AM31" i="25" s="1"/>
  <c r="V31" i="25"/>
  <c r="AD31" i="25" s="1"/>
  <c r="AL31" i="25" s="1"/>
  <c r="U31" i="25"/>
  <c r="AC31" i="25" s="1"/>
  <c r="AK31" i="25" s="1"/>
  <c r="AA30" i="25"/>
  <c r="AI30" i="25" s="1"/>
  <c r="AQ30" i="25" s="1"/>
  <c r="Y30" i="25"/>
  <c r="AG30" i="25" s="1"/>
  <c r="AO30" i="25" s="1"/>
  <c r="X30" i="25"/>
  <c r="AF30" i="25" s="1"/>
  <c r="AN30" i="25" s="1"/>
  <c r="W30" i="25"/>
  <c r="AE30" i="25" s="1"/>
  <c r="AM30" i="25" s="1"/>
  <c r="V30" i="25"/>
  <c r="AD30" i="25" s="1"/>
  <c r="AL30" i="25" s="1"/>
  <c r="U30" i="25"/>
  <c r="AC30" i="25" s="1"/>
  <c r="AK30" i="25" s="1"/>
  <c r="AA29" i="25"/>
  <c r="AI29" i="25" s="1"/>
  <c r="AQ29" i="25" s="1"/>
  <c r="Y29" i="25"/>
  <c r="AG29" i="25" s="1"/>
  <c r="AO29" i="25" s="1"/>
  <c r="X29" i="25"/>
  <c r="AF29" i="25" s="1"/>
  <c r="AN29" i="25" s="1"/>
  <c r="W29" i="25"/>
  <c r="AE29" i="25" s="1"/>
  <c r="AM29" i="25" s="1"/>
  <c r="V29" i="25"/>
  <c r="AD29" i="25" s="1"/>
  <c r="AL29" i="25" s="1"/>
  <c r="AK29" i="25"/>
  <c r="AA28" i="25"/>
  <c r="AI28" i="25" s="1"/>
  <c r="AQ28" i="25" s="1"/>
  <c r="Y28" i="25"/>
  <c r="AG28" i="25" s="1"/>
  <c r="AO28" i="25" s="1"/>
  <c r="X28" i="25"/>
  <c r="AF28" i="25" s="1"/>
  <c r="AN28" i="25" s="1"/>
  <c r="W28" i="25"/>
  <c r="AE28" i="25" s="1"/>
  <c r="AM28" i="25" s="1"/>
  <c r="V28" i="25"/>
  <c r="AD28" i="25" s="1"/>
  <c r="AL28" i="25" s="1"/>
  <c r="AK28" i="25"/>
  <c r="AA27" i="25"/>
  <c r="AI27" i="25" s="1"/>
  <c r="AQ27" i="25" s="1"/>
  <c r="Y27" i="25"/>
  <c r="AG27" i="25" s="1"/>
  <c r="AO27" i="25" s="1"/>
  <c r="X27" i="25"/>
  <c r="AF27" i="25" s="1"/>
  <c r="AN27" i="25" s="1"/>
  <c r="W27" i="25"/>
  <c r="AE27" i="25" s="1"/>
  <c r="AM27" i="25" s="1"/>
  <c r="V27" i="25"/>
  <c r="AD27" i="25" s="1"/>
  <c r="AL27" i="25" s="1"/>
  <c r="U27" i="25"/>
  <c r="AC27" i="25" s="1"/>
  <c r="AK27" i="25" s="1"/>
  <c r="AA26" i="25"/>
  <c r="AI26" i="25" s="1"/>
  <c r="AQ26" i="25" s="1"/>
  <c r="Y26" i="25"/>
  <c r="AG26" i="25" s="1"/>
  <c r="AO26" i="25" s="1"/>
  <c r="X26" i="25"/>
  <c r="AF26" i="25" s="1"/>
  <c r="AN26" i="25" s="1"/>
  <c r="W26" i="25"/>
  <c r="AE26" i="25" s="1"/>
  <c r="AM26" i="25" s="1"/>
  <c r="V26" i="25"/>
  <c r="AD26" i="25" s="1"/>
  <c r="AL26" i="25" s="1"/>
  <c r="U26" i="25"/>
  <c r="AC26" i="25" s="1"/>
  <c r="AK26" i="25" s="1"/>
  <c r="AA25" i="25"/>
  <c r="AI25" i="25" s="1"/>
  <c r="AQ25" i="25" s="1"/>
  <c r="Y25" i="25"/>
  <c r="AG25" i="25" s="1"/>
  <c r="AO25" i="25" s="1"/>
  <c r="X25" i="25"/>
  <c r="AF25" i="25" s="1"/>
  <c r="AN25" i="25" s="1"/>
  <c r="W25" i="25"/>
  <c r="AE25" i="25" s="1"/>
  <c r="AM25" i="25" s="1"/>
  <c r="V25" i="25"/>
  <c r="AD25" i="25" s="1"/>
  <c r="AL25" i="25" s="1"/>
  <c r="U25" i="25"/>
  <c r="AC25" i="25" s="1"/>
  <c r="AK25" i="25" s="1"/>
  <c r="AA24" i="25"/>
  <c r="AI24" i="25" s="1"/>
  <c r="AQ24" i="25" s="1"/>
  <c r="Y24" i="25"/>
  <c r="AG24" i="25" s="1"/>
  <c r="AO24" i="25" s="1"/>
  <c r="X24" i="25"/>
  <c r="AF24" i="25" s="1"/>
  <c r="AN24" i="25" s="1"/>
  <c r="W24" i="25"/>
  <c r="AE24" i="25" s="1"/>
  <c r="AM24" i="25" s="1"/>
  <c r="V24" i="25"/>
  <c r="AD24" i="25" s="1"/>
  <c r="AL24" i="25" s="1"/>
  <c r="U24" i="25"/>
  <c r="AC24" i="25" s="1"/>
  <c r="AK24" i="25" s="1"/>
  <c r="AA23" i="25"/>
  <c r="AI23" i="25" s="1"/>
  <c r="AQ23" i="25" s="1"/>
  <c r="Y23" i="25"/>
  <c r="AG23" i="25" s="1"/>
  <c r="AO23" i="25" s="1"/>
  <c r="X23" i="25"/>
  <c r="AF23" i="25" s="1"/>
  <c r="AN23" i="25" s="1"/>
  <c r="W23" i="25"/>
  <c r="AE23" i="25" s="1"/>
  <c r="AM23" i="25" s="1"/>
  <c r="V23" i="25"/>
  <c r="AD23" i="25" s="1"/>
  <c r="AL23" i="25" s="1"/>
  <c r="U23" i="25"/>
  <c r="AC23" i="25" s="1"/>
  <c r="AK23" i="25" s="1"/>
  <c r="AA22" i="25"/>
  <c r="AI22" i="25" s="1"/>
  <c r="AQ22" i="25" s="1"/>
  <c r="Y22" i="25"/>
  <c r="AG22" i="25" s="1"/>
  <c r="AO22" i="25" s="1"/>
  <c r="X22" i="25"/>
  <c r="AF22" i="25" s="1"/>
  <c r="AN22" i="25" s="1"/>
  <c r="W22" i="25"/>
  <c r="AE22" i="25" s="1"/>
  <c r="AM22" i="25" s="1"/>
  <c r="V22" i="25"/>
  <c r="AD22" i="25" s="1"/>
  <c r="AL22" i="25" s="1"/>
  <c r="U22" i="25"/>
  <c r="AC22" i="25" s="1"/>
  <c r="AK22" i="25" s="1"/>
  <c r="AA21" i="25"/>
  <c r="AI21" i="25" s="1"/>
  <c r="AQ21" i="25" s="1"/>
  <c r="Y21" i="25"/>
  <c r="AG21" i="25" s="1"/>
  <c r="AO21" i="25" s="1"/>
  <c r="X21" i="25"/>
  <c r="AF21" i="25" s="1"/>
  <c r="AN21" i="25" s="1"/>
  <c r="W21" i="25"/>
  <c r="AE21" i="25" s="1"/>
  <c r="AM21" i="25" s="1"/>
  <c r="V21" i="25"/>
  <c r="AD21" i="25" s="1"/>
  <c r="AL21" i="25" s="1"/>
  <c r="U21" i="25"/>
  <c r="AC21" i="25" s="1"/>
  <c r="AK21" i="25" s="1"/>
  <c r="AA20" i="25"/>
  <c r="AI20" i="25" s="1"/>
  <c r="AQ20" i="25" s="1"/>
  <c r="Y20" i="25"/>
  <c r="AG20" i="25" s="1"/>
  <c r="AO20" i="25" s="1"/>
  <c r="X20" i="25"/>
  <c r="AF20" i="25" s="1"/>
  <c r="AN20" i="25" s="1"/>
  <c r="W20" i="25"/>
  <c r="AE20" i="25" s="1"/>
  <c r="AM20" i="25" s="1"/>
  <c r="V20" i="25"/>
  <c r="AD20" i="25" s="1"/>
  <c r="AL20" i="25" s="1"/>
  <c r="U20" i="25"/>
  <c r="AC20" i="25" s="1"/>
  <c r="AK20" i="25" s="1"/>
  <c r="AA19" i="25"/>
  <c r="AI19" i="25" s="1"/>
  <c r="AQ19" i="25" s="1"/>
  <c r="Y19" i="25"/>
  <c r="AG19" i="25" s="1"/>
  <c r="AO19" i="25" s="1"/>
  <c r="X19" i="25"/>
  <c r="AF19" i="25" s="1"/>
  <c r="AN19" i="25" s="1"/>
  <c r="W19" i="25"/>
  <c r="AE19" i="25" s="1"/>
  <c r="AM19" i="25" s="1"/>
  <c r="V19" i="25"/>
  <c r="AD19" i="25" s="1"/>
  <c r="AL19" i="25" s="1"/>
  <c r="AC19" i="25"/>
  <c r="AK19" i="25" s="1"/>
  <c r="AI18" i="25"/>
  <c r="AQ18" i="25" s="1"/>
  <c r="Y18" i="25"/>
  <c r="AG18" i="25" s="1"/>
  <c r="AO18" i="25" s="1"/>
  <c r="X18" i="25"/>
  <c r="AF18" i="25" s="1"/>
  <c r="AN18" i="25" s="1"/>
  <c r="W18" i="25"/>
  <c r="AE18" i="25" s="1"/>
  <c r="AM18" i="25" s="1"/>
  <c r="V18" i="25"/>
  <c r="AD18" i="25" s="1"/>
  <c r="AL18" i="25" s="1"/>
  <c r="U18" i="25"/>
  <c r="AC18" i="25" s="1"/>
  <c r="AK18" i="25" s="1"/>
  <c r="AA17" i="25"/>
  <c r="AI17" i="25" s="1"/>
  <c r="AQ17" i="25" s="1"/>
  <c r="Y17" i="25"/>
  <c r="AG17" i="25" s="1"/>
  <c r="AO17" i="25" s="1"/>
  <c r="X17" i="25"/>
  <c r="AF17" i="25" s="1"/>
  <c r="AN17" i="25" s="1"/>
  <c r="W17" i="25"/>
  <c r="AE17" i="25" s="1"/>
  <c r="AM17" i="25" s="1"/>
  <c r="V17" i="25"/>
  <c r="AD17" i="25" s="1"/>
  <c r="AL17" i="25" s="1"/>
  <c r="AC17" i="25"/>
  <c r="AK17" i="25" s="1"/>
  <c r="AA16" i="25"/>
  <c r="AI16" i="25" s="1"/>
  <c r="AQ16" i="25" s="1"/>
  <c r="Y16" i="25"/>
  <c r="AG16" i="25" s="1"/>
  <c r="AO16" i="25" s="1"/>
  <c r="X16" i="25"/>
  <c r="AF16" i="25" s="1"/>
  <c r="AN16" i="25" s="1"/>
  <c r="W16" i="25"/>
  <c r="AE16" i="25" s="1"/>
  <c r="AM16" i="25" s="1"/>
  <c r="V16" i="25"/>
  <c r="AD16" i="25" s="1"/>
  <c r="AL16" i="25" s="1"/>
  <c r="AC16" i="25"/>
  <c r="AK16" i="25" s="1"/>
  <c r="AI15" i="25"/>
  <c r="AQ15" i="25" s="1"/>
  <c r="Y15" i="25"/>
  <c r="AG15" i="25" s="1"/>
  <c r="AO15" i="25" s="1"/>
  <c r="X15" i="25"/>
  <c r="AF15" i="25" s="1"/>
  <c r="AN15" i="25" s="1"/>
  <c r="AE15" i="25"/>
  <c r="AM15" i="25" s="1"/>
  <c r="V15" i="25"/>
  <c r="AD15" i="25" s="1"/>
  <c r="AL15" i="25" s="1"/>
  <c r="U15" i="25"/>
  <c r="AC15" i="25" s="1"/>
  <c r="AK15" i="25" s="1"/>
  <c r="AI14" i="25"/>
  <c r="AQ14" i="25" s="1"/>
  <c r="Y14" i="25"/>
  <c r="AG14" i="25" s="1"/>
  <c r="AO14" i="25" s="1"/>
  <c r="X14" i="25"/>
  <c r="AF14" i="25" s="1"/>
  <c r="AN14" i="25" s="1"/>
  <c r="AE14" i="25"/>
  <c r="AM14" i="25" s="1"/>
  <c r="AD14" i="25"/>
  <c r="AL14" i="25" s="1"/>
  <c r="U14" i="25"/>
  <c r="AC14" i="25" s="1"/>
  <c r="AK14" i="25" s="1"/>
  <c r="AA13" i="25"/>
  <c r="AI13" i="25" s="1"/>
  <c r="AQ13" i="25" s="1"/>
  <c r="Y13" i="25"/>
  <c r="AG13" i="25" s="1"/>
  <c r="AO13" i="25" s="1"/>
  <c r="X13" i="25"/>
  <c r="AF13" i="25" s="1"/>
  <c r="AN13" i="25" s="1"/>
  <c r="W13" i="25"/>
  <c r="AE13" i="25" s="1"/>
  <c r="AM13" i="25" s="1"/>
  <c r="V13" i="25"/>
  <c r="AD13" i="25" s="1"/>
  <c r="AL13" i="25" s="1"/>
  <c r="U13" i="25"/>
  <c r="AC13" i="25" s="1"/>
  <c r="AK13" i="25" s="1"/>
  <c r="AA12" i="25"/>
  <c r="AI12" i="25" s="1"/>
  <c r="AQ12" i="25" s="1"/>
  <c r="Y12" i="25"/>
  <c r="AG12" i="25" s="1"/>
  <c r="AO12" i="25" s="1"/>
  <c r="X12" i="25"/>
  <c r="AF12" i="25" s="1"/>
  <c r="AN12" i="25" s="1"/>
  <c r="W12" i="25"/>
  <c r="AE12" i="25" s="1"/>
  <c r="AM12" i="25" s="1"/>
  <c r="V12" i="25"/>
  <c r="AD12" i="25" s="1"/>
  <c r="AL12" i="25" s="1"/>
  <c r="U12" i="25"/>
  <c r="AC12" i="25" s="1"/>
  <c r="AK12" i="25" s="1"/>
  <c r="AI11" i="25"/>
  <c r="AQ11" i="25" s="1"/>
  <c r="Y11" i="25"/>
  <c r="AG11" i="25" s="1"/>
  <c r="AO11" i="25" s="1"/>
  <c r="X11" i="25"/>
  <c r="AF11" i="25" s="1"/>
  <c r="AN11" i="25" s="1"/>
  <c r="W11" i="25"/>
  <c r="AE11" i="25" s="1"/>
  <c r="AM11" i="25" s="1"/>
  <c r="V11" i="25"/>
  <c r="AD11" i="25" s="1"/>
  <c r="AL11" i="25" s="1"/>
  <c r="U11" i="25"/>
  <c r="AC11" i="25" s="1"/>
  <c r="AK11" i="25" s="1"/>
  <c r="AA10" i="25"/>
  <c r="AI10" i="25" s="1"/>
  <c r="AQ10" i="25" s="1"/>
  <c r="Y10" i="25"/>
  <c r="AG10" i="25" s="1"/>
  <c r="AO10" i="25" s="1"/>
  <c r="X10" i="25"/>
  <c r="AF10" i="25" s="1"/>
  <c r="AN10" i="25" s="1"/>
  <c r="W10" i="25"/>
  <c r="AE10" i="25" s="1"/>
  <c r="AM10" i="25" s="1"/>
  <c r="V10" i="25"/>
  <c r="AD10" i="25" s="1"/>
  <c r="AL10" i="25" s="1"/>
  <c r="U10" i="25"/>
  <c r="AC10" i="25" s="1"/>
  <c r="AK10" i="25" s="1"/>
  <c r="AA9" i="25"/>
  <c r="AI9" i="25" s="1"/>
  <c r="AQ9" i="25" s="1"/>
  <c r="Y9" i="25"/>
  <c r="AG9" i="25" s="1"/>
  <c r="AO9" i="25" s="1"/>
  <c r="X9" i="25"/>
  <c r="AF9" i="25" s="1"/>
  <c r="AN9" i="25" s="1"/>
  <c r="W9" i="25"/>
  <c r="AE9" i="25" s="1"/>
  <c r="AM9" i="25" s="1"/>
  <c r="V9" i="25"/>
  <c r="AD9" i="25" s="1"/>
  <c r="AL9" i="25" s="1"/>
  <c r="U9" i="25"/>
  <c r="AC9" i="25" s="1"/>
  <c r="AK9" i="25" s="1"/>
  <c r="AI8" i="25"/>
  <c r="AQ8" i="25" s="1"/>
  <c r="Y8" i="25"/>
  <c r="AG8" i="25" s="1"/>
  <c r="AO8" i="25" s="1"/>
  <c r="X8" i="25"/>
  <c r="AF8" i="25" s="1"/>
  <c r="AN8" i="25" s="1"/>
  <c r="W8" i="25"/>
  <c r="AE8" i="25" s="1"/>
  <c r="AM8" i="25" s="1"/>
  <c r="V8" i="25"/>
  <c r="AD8" i="25" s="1"/>
  <c r="AL8" i="25" s="1"/>
  <c r="U8" i="25"/>
  <c r="AC8" i="25" s="1"/>
  <c r="AK8" i="25" s="1"/>
  <c r="Y7" i="25"/>
  <c r="AG7" i="25" s="1"/>
  <c r="AO7" i="25" s="1"/>
  <c r="X7" i="25"/>
  <c r="AF7" i="25" s="1"/>
  <c r="AN7" i="25" s="1"/>
  <c r="W7" i="25"/>
  <c r="AE7" i="25" s="1"/>
  <c r="AM7" i="25" s="1"/>
  <c r="V7" i="25"/>
  <c r="AD7" i="25" s="1"/>
  <c r="AL7" i="25" s="1"/>
  <c r="U7" i="25"/>
  <c r="AC7" i="25" s="1"/>
  <c r="AK7" i="25" s="1"/>
  <c r="Y6" i="25"/>
  <c r="AG6" i="25" s="1"/>
  <c r="AO6" i="25" s="1"/>
  <c r="X6" i="25"/>
  <c r="AF6" i="25" s="1"/>
  <c r="AN6" i="25" s="1"/>
  <c r="W6" i="25"/>
  <c r="AE6" i="25" s="1"/>
  <c r="AM6" i="25" s="1"/>
  <c r="V6" i="25"/>
  <c r="AD6" i="25" s="1"/>
  <c r="AL6" i="25" s="1"/>
  <c r="U6" i="25"/>
  <c r="AC6" i="25" s="1"/>
  <c r="AK6" i="25" s="1"/>
  <c r="AA5" i="25"/>
  <c r="AI5" i="25" s="1"/>
  <c r="AQ5" i="25" s="1"/>
  <c r="Y5" i="25"/>
  <c r="AG5" i="25" s="1"/>
  <c r="AO5" i="25" s="1"/>
  <c r="X5" i="25"/>
  <c r="AF5" i="25" s="1"/>
  <c r="AN5" i="25" s="1"/>
  <c r="W5" i="25"/>
  <c r="AE5" i="25" s="1"/>
  <c r="AM5" i="25" s="1"/>
  <c r="V5" i="25"/>
  <c r="AD5" i="25" s="1"/>
  <c r="AL5" i="25" s="1"/>
  <c r="U5" i="25"/>
  <c r="AC5" i="25" s="1"/>
  <c r="AK5" i="25" s="1"/>
  <c r="AA4" i="25"/>
  <c r="AI4" i="25" s="1"/>
  <c r="AQ4" i="25" s="1"/>
  <c r="Y4" i="25"/>
  <c r="AG4" i="25" s="1"/>
  <c r="AO4" i="25" s="1"/>
  <c r="X4" i="25"/>
  <c r="AF4" i="25" s="1"/>
  <c r="AN4" i="25" s="1"/>
  <c r="W4" i="25"/>
  <c r="AE4" i="25" s="1"/>
  <c r="AM4" i="25" s="1"/>
  <c r="V4" i="25"/>
  <c r="AD4" i="25" s="1"/>
  <c r="AL4" i="25" s="1"/>
  <c r="U4" i="25"/>
  <c r="AC4" i="25" s="1"/>
  <c r="AK4" i="25" s="1"/>
  <c r="AA3" i="25"/>
  <c r="AI3" i="25" s="1"/>
  <c r="AQ3" i="25" s="1"/>
  <c r="Y3" i="25"/>
  <c r="AG3" i="25" s="1"/>
  <c r="AO3" i="25" s="1"/>
  <c r="X3" i="25"/>
  <c r="AF3" i="25" s="1"/>
  <c r="AN3" i="25" s="1"/>
  <c r="W3" i="25"/>
  <c r="AE3" i="25" s="1"/>
  <c r="AM3" i="25" s="1"/>
  <c r="V3" i="25"/>
  <c r="AD3" i="25" s="1"/>
  <c r="AL3" i="25" s="1"/>
  <c r="U3" i="25"/>
  <c r="AC3" i="25" s="1"/>
  <c r="AK3" i="25" s="1"/>
  <c r="AA2" i="25"/>
  <c r="AI2" i="25" s="1"/>
  <c r="AQ2" i="25" s="1"/>
  <c r="Y2" i="25"/>
  <c r="AG2" i="25" s="1"/>
  <c r="AO2" i="25" s="1"/>
  <c r="X2" i="25"/>
  <c r="AF2" i="25" s="1"/>
  <c r="AN2" i="25" s="1"/>
  <c r="W2" i="25"/>
  <c r="AE2" i="25" s="1"/>
  <c r="AM2" i="25" s="1"/>
  <c r="V2" i="25"/>
  <c r="AD2" i="25" s="1"/>
  <c r="AL2" i="25" s="1"/>
  <c r="U2" i="25"/>
  <c r="AC2" i="25" s="1"/>
  <c r="AK2" i="25" s="1"/>
  <c r="Z3" i="26" l="1"/>
  <c r="AG3" i="26"/>
  <c r="S3" i="26"/>
  <c r="AP44" i="25"/>
  <c r="AH44" i="25"/>
  <c r="AL33" i="18"/>
  <c r="AU33" i="18" s="1"/>
  <c r="AL14" i="18"/>
  <c r="AU14" i="18" s="1"/>
  <c r="AC85" i="18"/>
  <c r="AL85" i="18" s="1"/>
  <c r="AU85" i="18" s="1"/>
  <c r="AB85" i="18"/>
  <c r="AK85" i="18" s="1"/>
  <c r="AT85" i="18" s="1"/>
  <c r="AA85" i="18"/>
  <c r="AJ85" i="18" s="1"/>
  <c r="AS85" i="18" s="1"/>
  <c r="Z85" i="18"/>
  <c r="AI85" i="18" s="1"/>
  <c r="AR85" i="18" s="1"/>
  <c r="Y85" i="18"/>
  <c r="AH85" i="18" s="1"/>
  <c r="AQ85" i="18" s="1"/>
  <c r="X85" i="18"/>
  <c r="AG85" i="18" s="1"/>
  <c r="AP85" i="18" s="1"/>
  <c r="W85" i="18"/>
  <c r="AF85" i="18" s="1"/>
  <c r="AO85" i="18" s="1"/>
  <c r="V85" i="18"/>
  <c r="AE85" i="18" s="1"/>
  <c r="AN85" i="18" s="1"/>
  <c r="AC84" i="18"/>
  <c r="AL84" i="18" s="1"/>
  <c r="AU84" i="18" s="1"/>
  <c r="AB84" i="18"/>
  <c r="AK84" i="18" s="1"/>
  <c r="AT84" i="18" s="1"/>
  <c r="AA84" i="18"/>
  <c r="AJ84" i="18" s="1"/>
  <c r="AS84" i="18" s="1"/>
  <c r="Z84" i="18"/>
  <c r="AI84" i="18" s="1"/>
  <c r="AR84" i="18" s="1"/>
  <c r="Y84" i="18"/>
  <c r="AH84" i="18" s="1"/>
  <c r="AQ84" i="18" s="1"/>
  <c r="X84" i="18"/>
  <c r="AG84" i="18" s="1"/>
  <c r="AP84" i="18" s="1"/>
  <c r="W84" i="18"/>
  <c r="AF84" i="18" s="1"/>
  <c r="AO84" i="18" s="1"/>
  <c r="V84" i="18"/>
  <c r="AE84" i="18" s="1"/>
  <c r="AN84" i="18" s="1"/>
  <c r="AC83" i="18"/>
  <c r="AL83" i="18" s="1"/>
  <c r="AU83" i="18" s="1"/>
  <c r="AB83" i="18"/>
  <c r="AK83" i="18" s="1"/>
  <c r="AT83" i="18" s="1"/>
  <c r="AA83" i="18"/>
  <c r="AJ83" i="18" s="1"/>
  <c r="AS83" i="18" s="1"/>
  <c r="Z83" i="18"/>
  <c r="AI83" i="18" s="1"/>
  <c r="AR83" i="18" s="1"/>
  <c r="Y83" i="18"/>
  <c r="AH83" i="18" s="1"/>
  <c r="AQ83" i="18" s="1"/>
  <c r="X83" i="18"/>
  <c r="AG83" i="18" s="1"/>
  <c r="AP83" i="18" s="1"/>
  <c r="W83" i="18"/>
  <c r="AF83" i="18" s="1"/>
  <c r="AO83" i="18" s="1"/>
  <c r="V83" i="18"/>
  <c r="AE83" i="18" s="1"/>
  <c r="AN83" i="18" s="1"/>
  <c r="AC82" i="18"/>
  <c r="AL82" i="18" s="1"/>
  <c r="AU82" i="18" s="1"/>
  <c r="AB82" i="18"/>
  <c r="AK82" i="18" s="1"/>
  <c r="AT82" i="18" s="1"/>
  <c r="AA82" i="18"/>
  <c r="AJ82" i="18" s="1"/>
  <c r="AS82" i="18" s="1"/>
  <c r="Z82" i="18"/>
  <c r="AI82" i="18" s="1"/>
  <c r="AR82" i="18" s="1"/>
  <c r="Y82" i="18"/>
  <c r="AH82" i="18" s="1"/>
  <c r="AQ82" i="18" s="1"/>
  <c r="X82" i="18"/>
  <c r="AG82" i="18" s="1"/>
  <c r="AP82" i="18" s="1"/>
  <c r="W82" i="18"/>
  <c r="AF82" i="18" s="1"/>
  <c r="AO82" i="18" s="1"/>
  <c r="V82" i="18"/>
  <c r="AE82" i="18" s="1"/>
  <c r="AN82" i="18" s="1"/>
  <c r="AC81" i="18"/>
  <c r="AL81" i="18" s="1"/>
  <c r="AU81" i="18" s="1"/>
  <c r="AB81" i="18"/>
  <c r="AK81" i="18" s="1"/>
  <c r="AT81" i="18" s="1"/>
  <c r="AA81" i="18"/>
  <c r="AJ81" i="18" s="1"/>
  <c r="AS81" i="18" s="1"/>
  <c r="Z81" i="18"/>
  <c r="AI81" i="18" s="1"/>
  <c r="AR81" i="18" s="1"/>
  <c r="Y81" i="18"/>
  <c r="AH81" i="18" s="1"/>
  <c r="AQ81" i="18" s="1"/>
  <c r="X81" i="18"/>
  <c r="AG81" i="18" s="1"/>
  <c r="AP81" i="18" s="1"/>
  <c r="W81" i="18"/>
  <c r="AF81" i="18" s="1"/>
  <c r="AO81" i="18" s="1"/>
  <c r="V81" i="18"/>
  <c r="AE81" i="18" s="1"/>
  <c r="AN81" i="18" s="1"/>
  <c r="AC80" i="18"/>
  <c r="AL80" i="18" s="1"/>
  <c r="AU80" i="18" s="1"/>
  <c r="AB80" i="18"/>
  <c r="AK80" i="18" s="1"/>
  <c r="AT80" i="18" s="1"/>
  <c r="AA80" i="18"/>
  <c r="AJ80" i="18" s="1"/>
  <c r="AS80" i="18" s="1"/>
  <c r="Z80" i="18"/>
  <c r="AI80" i="18" s="1"/>
  <c r="AR80" i="18" s="1"/>
  <c r="Y80" i="18"/>
  <c r="AH80" i="18" s="1"/>
  <c r="AQ80" i="18" s="1"/>
  <c r="X80" i="18"/>
  <c r="AG80" i="18" s="1"/>
  <c r="AP80" i="18" s="1"/>
  <c r="W80" i="18"/>
  <c r="AF80" i="18" s="1"/>
  <c r="AO80" i="18" s="1"/>
  <c r="V80" i="18"/>
  <c r="AE80" i="18" s="1"/>
  <c r="AN80" i="18" s="1"/>
  <c r="AC79" i="18"/>
  <c r="AL79" i="18" s="1"/>
  <c r="AU79" i="18" s="1"/>
  <c r="AB79" i="18"/>
  <c r="AK79" i="18" s="1"/>
  <c r="AT79" i="18" s="1"/>
  <c r="AA79" i="18"/>
  <c r="AJ79" i="18" s="1"/>
  <c r="AS79" i="18" s="1"/>
  <c r="Z79" i="18"/>
  <c r="AI79" i="18" s="1"/>
  <c r="AR79" i="18" s="1"/>
  <c r="Y79" i="18"/>
  <c r="AH79" i="18" s="1"/>
  <c r="AQ79" i="18" s="1"/>
  <c r="X79" i="18"/>
  <c r="AG79" i="18" s="1"/>
  <c r="AP79" i="18" s="1"/>
  <c r="W79" i="18"/>
  <c r="AF79" i="18" s="1"/>
  <c r="AO79" i="18" s="1"/>
  <c r="V79" i="18"/>
  <c r="AE79" i="18" s="1"/>
  <c r="AN79" i="18" s="1"/>
  <c r="AC78" i="18"/>
  <c r="AL78" i="18" s="1"/>
  <c r="AU78" i="18" s="1"/>
  <c r="AB78" i="18"/>
  <c r="AK78" i="18" s="1"/>
  <c r="AT78" i="18" s="1"/>
  <c r="AA78" i="18"/>
  <c r="AJ78" i="18" s="1"/>
  <c r="AS78" i="18" s="1"/>
  <c r="Z78" i="18"/>
  <c r="AI78" i="18" s="1"/>
  <c r="AR78" i="18" s="1"/>
  <c r="Y78" i="18"/>
  <c r="AH78" i="18" s="1"/>
  <c r="AQ78" i="18" s="1"/>
  <c r="X78" i="18"/>
  <c r="AG78" i="18" s="1"/>
  <c r="AP78" i="18" s="1"/>
  <c r="W78" i="18"/>
  <c r="AF78" i="18" s="1"/>
  <c r="AO78" i="18" s="1"/>
  <c r="AN78" i="18"/>
  <c r="AC77" i="18"/>
  <c r="AL77" i="18" s="1"/>
  <c r="AU77" i="18" s="1"/>
  <c r="AB77" i="18"/>
  <c r="AK77" i="18" s="1"/>
  <c r="AT77" i="18" s="1"/>
  <c r="AA77" i="18"/>
  <c r="AJ77" i="18" s="1"/>
  <c r="AS77" i="18" s="1"/>
  <c r="Z77" i="18"/>
  <c r="AI77" i="18" s="1"/>
  <c r="AR77" i="18" s="1"/>
  <c r="Y77" i="18"/>
  <c r="AH77" i="18" s="1"/>
  <c r="AQ77" i="18" s="1"/>
  <c r="X77" i="18"/>
  <c r="AG77" i="18" s="1"/>
  <c r="AP77" i="18" s="1"/>
  <c r="W77" i="18"/>
  <c r="AF77" i="18" s="1"/>
  <c r="AO77" i="18" s="1"/>
  <c r="AN77" i="18"/>
  <c r="AC76" i="18"/>
  <c r="AL76" i="18" s="1"/>
  <c r="AU76" i="18" s="1"/>
  <c r="AB76" i="18"/>
  <c r="AK76" i="18" s="1"/>
  <c r="AT76" i="18" s="1"/>
  <c r="AA76" i="18"/>
  <c r="AJ76" i="18" s="1"/>
  <c r="AS76" i="18" s="1"/>
  <c r="Z76" i="18"/>
  <c r="AI76" i="18" s="1"/>
  <c r="AR76" i="18" s="1"/>
  <c r="Y76" i="18"/>
  <c r="AH76" i="18" s="1"/>
  <c r="AQ76" i="18" s="1"/>
  <c r="X76" i="18"/>
  <c r="AG76" i="18" s="1"/>
  <c r="AP76" i="18" s="1"/>
  <c r="W76" i="18"/>
  <c r="AF76" i="18" s="1"/>
  <c r="AO76" i="18" s="1"/>
  <c r="AN76" i="18"/>
  <c r="AC75" i="18"/>
  <c r="AL75" i="18" s="1"/>
  <c r="AU75" i="18" s="1"/>
  <c r="AB75" i="18"/>
  <c r="AK75" i="18" s="1"/>
  <c r="AT75" i="18" s="1"/>
  <c r="AA75" i="18"/>
  <c r="AJ75" i="18" s="1"/>
  <c r="AS75" i="18" s="1"/>
  <c r="Z75" i="18"/>
  <c r="AI75" i="18" s="1"/>
  <c r="AR75" i="18" s="1"/>
  <c r="Y75" i="18"/>
  <c r="AH75" i="18" s="1"/>
  <c r="AQ75" i="18" s="1"/>
  <c r="X75" i="18"/>
  <c r="AG75" i="18" s="1"/>
  <c r="AP75" i="18" s="1"/>
  <c r="W75" i="18"/>
  <c r="AF75" i="18" s="1"/>
  <c r="AO75" i="18" s="1"/>
  <c r="V75" i="18"/>
  <c r="AE75" i="18" s="1"/>
  <c r="AN75" i="18" s="1"/>
  <c r="AL74" i="18"/>
  <c r="AB74" i="18"/>
  <c r="AK74" i="18" s="1"/>
  <c r="AT74" i="18" s="1"/>
  <c r="AA74" i="18"/>
  <c r="AJ74" i="18" s="1"/>
  <c r="AS74" i="18" s="1"/>
  <c r="Z74" i="18"/>
  <c r="AI74" i="18" s="1"/>
  <c r="AR74" i="18" s="1"/>
  <c r="Y74" i="18"/>
  <c r="AH74" i="18" s="1"/>
  <c r="AQ74" i="18" s="1"/>
  <c r="X74" i="18"/>
  <c r="AG74" i="18" s="1"/>
  <c r="AP74" i="18" s="1"/>
  <c r="W74" i="18"/>
  <c r="AF74" i="18" s="1"/>
  <c r="AO74" i="18" s="1"/>
  <c r="V74" i="18"/>
  <c r="AE74" i="18" s="1"/>
  <c r="AN74" i="18" s="1"/>
  <c r="AC73" i="18"/>
  <c r="AL73" i="18" s="1"/>
  <c r="AU73" i="18" s="1"/>
  <c r="AB73" i="18"/>
  <c r="AK73" i="18" s="1"/>
  <c r="AT73" i="18" s="1"/>
  <c r="AA73" i="18"/>
  <c r="AJ73" i="18" s="1"/>
  <c r="AS73" i="18" s="1"/>
  <c r="Z73" i="18"/>
  <c r="AI73" i="18" s="1"/>
  <c r="AR73" i="18" s="1"/>
  <c r="Y73" i="18"/>
  <c r="AH73" i="18" s="1"/>
  <c r="AQ73" i="18" s="1"/>
  <c r="X73" i="18"/>
  <c r="AG73" i="18" s="1"/>
  <c r="AP73" i="18" s="1"/>
  <c r="W73" i="18"/>
  <c r="AF73" i="18" s="1"/>
  <c r="AO73" i="18" s="1"/>
  <c r="AE73" i="18"/>
  <c r="AN73" i="18" s="1"/>
  <c r="AC72" i="18"/>
  <c r="AL72" i="18" s="1"/>
  <c r="AU72" i="18" s="1"/>
  <c r="AB72" i="18"/>
  <c r="AK72" i="18" s="1"/>
  <c r="AT72" i="18" s="1"/>
  <c r="AA72" i="18"/>
  <c r="AJ72" i="18" s="1"/>
  <c r="AS72" i="18" s="1"/>
  <c r="Z72" i="18"/>
  <c r="AI72" i="18" s="1"/>
  <c r="AR72" i="18" s="1"/>
  <c r="Y72" i="18"/>
  <c r="AH72" i="18" s="1"/>
  <c r="AQ72" i="18" s="1"/>
  <c r="X72" i="18"/>
  <c r="AG72" i="18" s="1"/>
  <c r="AP72" i="18" s="1"/>
  <c r="W72" i="18"/>
  <c r="AF72" i="18" s="1"/>
  <c r="AO72" i="18" s="1"/>
  <c r="AE72" i="18"/>
  <c r="AN72" i="18" s="1"/>
  <c r="AC71" i="18"/>
  <c r="AL71" i="18" s="1"/>
  <c r="AU71" i="18" s="1"/>
  <c r="AB71" i="18"/>
  <c r="AK71" i="18" s="1"/>
  <c r="AT71" i="18" s="1"/>
  <c r="AA71" i="18"/>
  <c r="AJ71" i="18" s="1"/>
  <c r="AS71" i="18" s="1"/>
  <c r="Z71" i="18"/>
  <c r="AI71" i="18" s="1"/>
  <c r="AR71" i="18" s="1"/>
  <c r="Y71" i="18"/>
  <c r="AH71" i="18" s="1"/>
  <c r="AQ71" i="18" s="1"/>
  <c r="X71" i="18"/>
  <c r="AG71" i="18" s="1"/>
  <c r="AP71" i="18" s="1"/>
  <c r="W71" i="18"/>
  <c r="AF71" i="18" s="1"/>
  <c r="AO71" i="18" s="1"/>
  <c r="AE71" i="18"/>
  <c r="AN71" i="18" s="1"/>
  <c r="AC70" i="18"/>
  <c r="AL70" i="18" s="1"/>
  <c r="AU70" i="18" s="1"/>
  <c r="AB70" i="18"/>
  <c r="AK70" i="18" s="1"/>
  <c r="AT70" i="18" s="1"/>
  <c r="AA70" i="18"/>
  <c r="AJ70" i="18" s="1"/>
  <c r="AS70" i="18" s="1"/>
  <c r="Z70" i="18"/>
  <c r="AI70" i="18" s="1"/>
  <c r="AR70" i="18" s="1"/>
  <c r="Y70" i="18"/>
  <c r="AH70" i="18" s="1"/>
  <c r="AQ70" i="18" s="1"/>
  <c r="X70" i="18"/>
  <c r="AG70" i="18" s="1"/>
  <c r="AP70" i="18" s="1"/>
  <c r="W70" i="18"/>
  <c r="AF70" i="18" s="1"/>
  <c r="AO70" i="18" s="1"/>
  <c r="V70" i="18"/>
  <c r="AE70" i="18" s="1"/>
  <c r="AN70" i="18" s="1"/>
  <c r="AC69" i="18"/>
  <c r="AL69" i="18" s="1"/>
  <c r="AU69" i="18" s="1"/>
  <c r="AB69" i="18"/>
  <c r="AK69" i="18" s="1"/>
  <c r="AT69" i="18" s="1"/>
  <c r="AA69" i="18"/>
  <c r="AJ69" i="18" s="1"/>
  <c r="AS69" i="18" s="1"/>
  <c r="Z69" i="18"/>
  <c r="AI69" i="18" s="1"/>
  <c r="AR69" i="18" s="1"/>
  <c r="Y69" i="18"/>
  <c r="AH69" i="18" s="1"/>
  <c r="AQ69" i="18" s="1"/>
  <c r="X69" i="18"/>
  <c r="AG69" i="18" s="1"/>
  <c r="AP69" i="18" s="1"/>
  <c r="W69" i="18"/>
  <c r="AF69" i="18" s="1"/>
  <c r="AO69" i="18" s="1"/>
  <c r="AE69" i="18"/>
  <c r="AN69" i="18" s="1"/>
  <c r="AL68" i="18"/>
  <c r="AU68" i="18" s="1"/>
  <c r="AB68" i="18"/>
  <c r="AK68" i="18" s="1"/>
  <c r="AT68" i="18" s="1"/>
  <c r="AA68" i="18"/>
  <c r="AJ68" i="18" s="1"/>
  <c r="AS68" i="18" s="1"/>
  <c r="Z68" i="18"/>
  <c r="AI68" i="18" s="1"/>
  <c r="AR68" i="18" s="1"/>
  <c r="Y68" i="18"/>
  <c r="AH68" i="18" s="1"/>
  <c r="AQ68" i="18" s="1"/>
  <c r="X68" i="18"/>
  <c r="AG68" i="18" s="1"/>
  <c r="AP68" i="18" s="1"/>
  <c r="W68" i="18"/>
  <c r="AF68" i="18" s="1"/>
  <c r="AO68" i="18" s="1"/>
  <c r="V68" i="18"/>
  <c r="AE68" i="18" s="1"/>
  <c r="AN68" i="18" s="1"/>
  <c r="AL67" i="18"/>
  <c r="AU67" i="18" s="1"/>
  <c r="AB67" i="18"/>
  <c r="AK67" i="18" s="1"/>
  <c r="AT67" i="18" s="1"/>
  <c r="AA67" i="18"/>
  <c r="AJ67" i="18" s="1"/>
  <c r="AS67" i="18" s="1"/>
  <c r="Z67" i="18"/>
  <c r="AI67" i="18" s="1"/>
  <c r="AR67" i="18" s="1"/>
  <c r="Y67" i="18"/>
  <c r="AH67" i="18" s="1"/>
  <c r="AQ67" i="18" s="1"/>
  <c r="X67" i="18"/>
  <c r="AG67" i="18" s="1"/>
  <c r="AP67" i="18" s="1"/>
  <c r="W67" i="18"/>
  <c r="AF67" i="18" s="1"/>
  <c r="AO67" i="18" s="1"/>
  <c r="V67" i="18"/>
  <c r="AE67" i="18" s="1"/>
  <c r="AN67" i="18" s="1"/>
  <c r="AL66" i="18"/>
  <c r="AU66" i="18" s="1"/>
  <c r="AB66" i="18"/>
  <c r="AK66" i="18" s="1"/>
  <c r="AT66" i="18" s="1"/>
  <c r="AA66" i="18"/>
  <c r="AJ66" i="18" s="1"/>
  <c r="AS66" i="18" s="1"/>
  <c r="Z66" i="18"/>
  <c r="AI66" i="18" s="1"/>
  <c r="AR66" i="18" s="1"/>
  <c r="Y66" i="18"/>
  <c r="AH66" i="18" s="1"/>
  <c r="AQ66" i="18" s="1"/>
  <c r="X66" i="18"/>
  <c r="AG66" i="18" s="1"/>
  <c r="AP66" i="18" s="1"/>
  <c r="W66" i="18"/>
  <c r="AF66" i="18" s="1"/>
  <c r="AO66" i="18" s="1"/>
  <c r="V66" i="18"/>
  <c r="AE66" i="18" s="1"/>
  <c r="AN66" i="18" s="1"/>
  <c r="AC65" i="18"/>
  <c r="AL65" i="18" s="1"/>
  <c r="AU65" i="18" s="1"/>
  <c r="AB65" i="18"/>
  <c r="AK65" i="18" s="1"/>
  <c r="AT65" i="18" s="1"/>
  <c r="AA65" i="18"/>
  <c r="AJ65" i="18" s="1"/>
  <c r="AS65" i="18" s="1"/>
  <c r="Z65" i="18"/>
  <c r="AI65" i="18" s="1"/>
  <c r="AR65" i="18" s="1"/>
  <c r="Y65" i="18"/>
  <c r="AH65" i="18" s="1"/>
  <c r="AQ65" i="18" s="1"/>
  <c r="X65" i="18"/>
  <c r="AG65" i="18" s="1"/>
  <c r="AP65" i="18" s="1"/>
  <c r="W65" i="18"/>
  <c r="AF65" i="18" s="1"/>
  <c r="AO65" i="18" s="1"/>
  <c r="V65" i="18"/>
  <c r="AE65" i="18" s="1"/>
  <c r="AN65" i="18" s="1"/>
  <c r="AC64" i="18"/>
  <c r="AL64" i="18" s="1"/>
  <c r="AU64" i="18" s="1"/>
  <c r="AB64" i="18"/>
  <c r="AK64" i="18" s="1"/>
  <c r="AT64" i="18" s="1"/>
  <c r="AA64" i="18"/>
  <c r="AJ64" i="18" s="1"/>
  <c r="AS64" i="18" s="1"/>
  <c r="Z64" i="18"/>
  <c r="AI64" i="18" s="1"/>
  <c r="AR64" i="18" s="1"/>
  <c r="Y64" i="18"/>
  <c r="AH64" i="18" s="1"/>
  <c r="AQ64" i="18" s="1"/>
  <c r="X64" i="18"/>
  <c r="AG64" i="18" s="1"/>
  <c r="AP64" i="18" s="1"/>
  <c r="W64" i="18"/>
  <c r="AF64" i="18" s="1"/>
  <c r="AO64" i="18" s="1"/>
  <c r="V64" i="18"/>
  <c r="AE64" i="18" s="1"/>
  <c r="AN64" i="18" s="1"/>
  <c r="AC63" i="18"/>
  <c r="AL63" i="18" s="1"/>
  <c r="AU63" i="18" s="1"/>
  <c r="AB63" i="18"/>
  <c r="AK63" i="18" s="1"/>
  <c r="AT63" i="18" s="1"/>
  <c r="AA63" i="18"/>
  <c r="AJ63" i="18" s="1"/>
  <c r="AS63" i="18" s="1"/>
  <c r="Z63" i="18"/>
  <c r="AI63" i="18" s="1"/>
  <c r="AR63" i="18" s="1"/>
  <c r="Y63" i="18"/>
  <c r="AH63" i="18" s="1"/>
  <c r="AQ63" i="18" s="1"/>
  <c r="X63" i="18"/>
  <c r="AG63" i="18" s="1"/>
  <c r="AP63" i="18" s="1"/>
  <c r="W63" i="18"/>
  <c r="AF63" i="18" s="1"/>
  <c r="AO63" i="18" s="1"/>
  <c r="AE63" i="18"/>
  <c r="AN63" i="18" s="1"/>
  <c r="AC62" i="18"/>
  <c r="AL62" i="18" s="1"/>
  <c r="AU62" i="18" s="1"/>
  <c r="AB62" i="18"/>
  <c r="AK62" i="18" s="1"/>
  <c r="AT62" i="18" s="1"/>
  <c r="AA62" i="18"/>
  <c r="AJ62" i="18" s="1"/>
  <c r="AS62" i="18" s="1"/>
  <c r="Z62" i="18"/>
  <c r="AI62" i="18" s="1"/>
  <c r="AR62" i="18" s="1"/>
  <c r="Y62" i="18"/>
  <c r="AH62" i="18" s="1"/>
  <c r="AQ62" i="18" s="1"/>
  <c r="X62" i="18"/>
  <c r="AG62" i="18" s="1"/>
  <c r="AP62" i="18" s="1"/>
  <c r="W62" i="18"/>
  <c r="AF62" i="18" s="1"/>
  <c r="AO62" i="18" s="1"/>
  <c r="V62" i="18"/>
  <c r="AE62" i="18" s="1"/>
  <c r="AN62" i="18" s="1"/>
  <c r="AC61" i="18"/>
  <c r="AL61" i="18" s="1"/>
  <c r="AU61" i="18" s="1"/>
  <c r="AA61" i="18"/>
  <c r="AJ61" i="18" s="1"/>
  <c r="AS61" i="18" s="1"/>
  <c r="Z61" i="18"/>
  <c r="AI61" i="18" s="1"/>
  <c r="AR61" i="18" s="1"/>
  <c r="Y61" i="18"/>
  <c r="AH61" i="18" s="1"/>
  <c r="AQ61" i="18" s="1"/>
  <c r="X61" i="18"/>
  <c r="AG61" i="18" s="1"/>
  <c r="AP61" i="18" s="1"/>
  <c r="W61" i="18"/>
  <c r="AF61" i="18" s="1"/>
  <c r="AO61" i="18" s="1"/>
  <c r="V61" i="18"/>
  <c r="AE61" i="18" s="1"/>
  <c r="AN61" i="18" s="1"/>
  <c r="AC60" i="18"/>
  <c r="AL60" i="18" s="1"/>
  <c r="AU60" i="18" s="1"/>
  <c r="AA60" i="18"/>
  <c r="AJ60" i="18" s="1"/>
  <c r="AS60" i="18" s="1"/>
  <c r="Z60" i="18"/>
  <c r="AI60" i="18" s="1"/>
  <c r="AR60" i="18" s="1"/>
  <c r="Y60" i="18"/>
  <c r="AH60" i="18" s="1"/>
  <c r="AQ60" i="18" s="1"/>
  <c r="X60" i="18"/>
  <c r="AG60" i="18" s="1"/>
  <c r="AP60" i="18" s="1"/>
  <c r="W60" i="18"/>
  <c r="AF60" i="18" s="1"/>
  <c r="AO60" i="18" s="1"/>
  <c r="V60" i="18"/>
  <c r="AE60" i="18" s="1"/>
  <c r="AN60" i="18" s="1"/>
  <c r="AC59" i="18"/>
  <c r="AL59" i="18" s="1"/>
  <c r="AU59" i="18" s="1"/>
  <c r="AB59" i="18"/>
  <c r="AK59" i="18" s="1"/>
  <c r="AT59" i="18" s="1"/>
  <c r="AA59" i="18"/>
  <c r="AJ59" i="18" s="1"/>
  <c r="AS59" i="18" s="1"/>
  <c r="Z59" i="18"/>
  <c r="AI59" i="18" s="1"/>
  <c r="AR59" i="18" s="1"/>
  <c r="Y59" i="18"/>
  <c r="AH59" i="18" s="1"/>
  <c r="AQ59" i="18" s="1"/>
  <c r="X59" i="18"/>
  <c r="AG59" i="18" s="1"/>
  <c r="AP59" i="18" s="1"/>
  <c r="W59" i="18"/>
  <c r="AF59" i="18" s="1"/>
  <c r="AO59" i="18" s="1"/>
  <c r="V59" i="18"/>
  <c r="AE59" i="18" s="1"/>
  <c r="AN59" i="18" s="1"/>
  <c r="AC58" i="18"/>
  <c r="AL58" i="18" s="1"/>
  <c r="AU58" i="18" s="1"/>
  <c r="AB58" i="18"/>
  <c r="AK58" i="18" s="1"/>
  <c r="AT58" i="18" s="1"/>
  <c r="AA58" i="18"/>
  <c r="AJ58" i="18" s="1"/>
  <c r="AS58" i="18" s="1"/>
  <c r="Z58" i="18"/>
  <c r="AI58" i="18" s="1"/>
  <c r="AR58" i="18" s="1"/>
  <c r="Y58" i="18"/>
  <c r="AH58" i="18" s="1"/>
  <c r="AQ58" i="18" s="1"/>
  <c r="X58" i="18"/>
  <c r="AG58" i="18" s="1"/>
  <c r="AP58" i="18" s="1"/>
  <c r="W58" i="18"/>
  <c r="AF58" i="18" s="1"/>
  <c r="AO58" i="18" s="1"/>
  <c r="V58" i="18"/>
  <c r="AE58" i="18" s="1"/>
  <c r="AN58" i="18" s="1"/>
  <c r="AC57" i="18"/>
  <c r="AL57" i="18" s="1"/>
  <c r="AU57" i="18" s="1"/>
  <c r="AB57" i="18"/>
  <c r="AK57" i="18" s="1"/>
  <c r="AT57" i="18" s="1"/>
  <c r="AA57" i="18"/>
  <c r="AJ57" i="18" s="1"/>
  <c r="AS57" i="18" s="1"/>
  <c r="Z57" i="18"/>
  <c r="AI57" i="18" s="1"/>
  <c r="AR57" i="18" s="1"/>
  <c r="Y57" i="18"/>
  <c r="AH57" i="18" s="1"/>
  <c r="AQ57" i="18" s="1"/>
  <c r="X57" i="18"/>
  <c r="AG57" i="18" s="1"/>
  <c r="AP57" i="18" s="1"/>
  <c r="AF57" i="18"/>
  <c r="AO57" i="18" s="1"/>
  <c r="V57" i="18"/>
  <c r="AE57" i="18" s="1"/>
  <c r="AN57" i="18" s="1"/>
  <c r="AC56" i="18"/>
  <c r="AL56" i="18" s="1"/>
  <c r="AU56" i="18" s="1"/>
  <c r="AB56" i="18"/>
  <c r="AK56" i="18" s="1"/>
  <c r="AT56" i="18" s="1"/>
  <c r="AA56" i="18"/>
  <c r="AJ56" i="18" s="1"/>
  <c r="AS56" i="18" s="1"/>
  <c r="Z56" i="18"/>
  <c r="AI56" i="18" s="1"/>
  <c r="AR56" i="18" s="1"/>
  <c r="Y56" i="18"/>
  <c r="AH56" i="18" s="1"/>
  <c r="AQ56" i="18" s="1"/>
  <c r="X56" i="18"/>
  <c r="AG56" i="18" s="1"/>
  <c r="AP56" i="18" s="1"/>
  <c r="W56" i="18"/>
  <c r="AO56" i="18" s="1"/>
  <c r="V56" i="18"/>
  <c r="AE56" i="18" s="1"/>
  <c r="AN56" i="18" s="1"/>
  <c r="AC55" i="18"/>
  <c r="AL55" i="18" s="1"/>
  <c r="AU55" i="18" s="1"/>
  <c r="AB55" i="18"/>
  <c r="AK55" i="18" s="1"/>
  <c r="AT55" i="18" s="1"/>
  <c r="AA55" i="18"/>
  <c r="AJ55" i="18" s="1"/>
  <c r="AS55" i="18" s="1"/>
  <c r="Z55" i="18"/>
  <c r="AI55" i="18" s="1"/>
  <c r="AR55" i="18" s="1"/>
  <c r="Y55" i="18"/>
  <c r="AH55" i="18" s="1"/>
  <c r="AQ55" i="18" s="1"/>
  <c r="X55" i="18"/>
  <c r="AG55" i="18" s="1"/>
  <c r="AP55" i="18" s="1"/>
  <c r="W55" i="18"/>
  <c r="AF55" i="18" s="1"/>
  <c r="AO55" i="18" s="1"/>
  <c r="V55" i="18"/>
  <c r="AE55" i="18" s="1"/>
  <c r="AN55" i="18" s="1"/>
  <c r="AC54" i="18"/>
  <c r="AL54" i="18" s="1"/>
  <c r="AU54" i="18" s="1"/>
  <c r="AB54" i="18"/>
  <c r="AK54" i="18" s="1"/>
  <c r="AT54" i="18" s="1"/>
  <c r="AA54" i="18"/>
  <c r="AJ54" i="18" s="1"/>
  <c r="AS54" i="18" s="1"/>
  <c r="Z54" i="18"/>
  <c r="AI54" i="18" s="1"/>
  <c r="AR54" i="18" s="1"/>
  <c r="Y54" i="18"/>
  <c r="AH54" i="18" s="1"/>
  <c r="AQ54" i="18" s="1"/>
  <c r="X54" i="18"/>
  <c r="AG54" i="18" s="1"/>
  <c r="AP54" i="18" s="1"/>
  <c r="W54" i="18"/>
  <c r="AF54" i="18" s="1"/>
  <c r="AO54" i="18" s="1"/>
  <c r="V54" i="18"/>
  <c r="AE54" i="18" s="1"/>
  <c r="AN54" i="18" s="1"/>
  <c r="AC53" i="18"/>
  <c r="AL53" i="18" s="1"/>
  <c r="AU53" i="18" s="1"/>
  <c r="AB53" i="18"/>
  <c r="AK53" i="18" s="1"/>
  <c r="AT53" i="18" s="1"/>
  <c r="AA53" i="18"/>
  <c r="AJ53" i="18" s="1"/>
  <c r="AS53" i="18" s="1"/>
  <c r="Z53" i="18"/>
  <c r="AI53" i="18" s="1"/>
  <c r="AR53" i="18" s="1"/>
  <c r="Y53" i="18"/>
  <c r="AH53" i="18" s="1"/>
  <c r="AQ53" i="18" s="1"/>
  <c r="X53" i="18"/>
  <c r="AG53" i="18" s="1"/>
  <c r="AP53" i="18" s="1"/>
  <c r="W53" i="18"/>
  <c r="AF53" i="18" s="1"/>
  <c r="AO53" i="18" s="1"/>
  <c r="V53" i="18"/>
  <c r="AE53" i="18" s="1"/>
  <c r="AN53" i="18" s="1"/>
  <c r="AC52" i="18"/>
  <c r="AL52" i="18" s="1"/>
  <c r="AU52" i="18" s="1"/>
  <c r="AB52" i="18"/>
  <c r="AK52" i="18" s="1"/>
  <c r="AT52" i="18" s="1"/>
  <c r="AA52" i="18"/>
  <c r="AJ52" i="18" s="1"/>
  <c r="AS52" i="18" s="1"/>
  <c r="Z52" i="18"/>
  <c r="AI52" i="18" s="1"/>
  <c r="AR52" i="18" s="1"/>
  <c r="Y52" i="18"/>
  <c r="AH52" i="18" s="1"/>
  <c r="AQ52" i="18" s="1"/>
  <c r="X52" i="18"/>
  <c r="AG52" i="18" s="1"/>
  <c r="AP52" i="18" s="1"/>
  <c r="W52" i="18"/>
  <c r="AF52" i="18" s="1"/>
  <c r="AO52" i="18" s="1"/>
  <c r="V52" i="18"/>
  <c r="AE52" i="18" s="1"/>
  <c r="AN52" i="18" s="1"/>
  <c r="AU51" i="18"/>
  <c r="AB51" i="18"/>
  <c r="AK51" i="18" s="1"/>
  <c r="AT51" i="18" s="1"/>
  <c r="AA51" i="18"/>
  <c r="AJ51" i="18" s="1"/>
  <c r="AS51" i="18" s="1"/>
  <c r="Z51" i="18"/>
  <c r="Y51" i="18"/>
  <c r="AH51" i="18" s="1"/>
  <c r="AQ51" i="18" s="1"/>
  <c r="X51" i="18"/>
  <c r="AG51" i="18" s="1"/>
  <c r="AP51" i="18" s="1"/>
  <c r="W51" i="18"/>
  <c r="AF51" i="18" s="1"/>
  <c r="AO51" i="18" s="1"/>
  <c r="V51" i="18"/>
  <c r="AE51" i="18" s="1"/>
  <c r="AN51" i="18" s="1"/>
  <c r="AU50" i="18"/>
  <c r="AB50" i="18"/>
  <c r="AK50" i="18" s="1"/>
  <c r="AT50" i="18" s="1"/>
  <c r="AA50" i="18"/>
  <c r="AJ50" i="18" s="1"/>
  <c r="AS50" i="18" s="1"/>
  <c r="Z50" i="18"/>
  <c r="Y50" i="18"/>
  <c r="AH50" i="18" s="1"/>
  <c r="AQ50" i="18" s="1"/>
  <c r="X50" i="18"/>
  <c r="AG50" i="18" s="1"/>
  <c r="AP50" i="18" s="1"/>
  <c r="W50" i="18"/>
  <c r="AF50" i="18" s="1"/>
  <c r="AO50" i="18" s="1"/>
  <c r="V50" i="18"/>
  <c r="AE50" i="18" s="1"/>
  <c r="AN50" i="18" s="1"/>
  <c r="AU49" i="18"/>
  <c r="AB49" i="18"/>
  <c r="AK49" i="18" s="1"/>
  <c r="AT49" i="18" s="1"/>
  <c r="AA49" i="18"/>
  <c r="AJ49" i="18" s="1"/>
  <c r="AS49" i="18" s="1"/>
  <c r="Z49" i="18"/>
  <c r="Y49" i="18"/>
  <c r="AH49" i="18" s="1"/>
  <c r="AQ49" i="18" s="1"/>
  <c r="X49" i="18"/>
  <c r="AG49" i="18" s="1"/>
  <c r="AP49" i="18" s="1"/>
  <c r="W49" i="18"/>
  <c r="AF49" i="18" s="1"/>
  <c r="AO49" i="18" s="1"/>
  <c r="V49" i="18"/>
  <c r="AE49" i="18" s="1"/>
  <c r="AN49" i="18" s="1"/>
  <c r="AU48" i="18"/>
  <c r="AB48" i="18"/>
  <c r="AK48" i="18" s="1"/>
  <c r="AT48" i="18" s="1"/>
  <c r="AA48" i="18"/>
  <c r="AJ48" i="18" s="1"/>
  <c r="AS48" i="18" s="1"/>
  <c r="Z48" i="18"/>
  <c r="AI48" i="18" s="1"/>
  <c r="AR48" i="18" s="1"/>
  <c r="Y48" i="18"/>
  <c r="AH48" i="18" s="1"/>
  <c r="AQ48" i="18" s="1"/>
  <c r="X48" i="18"/>
  <c r="AG48" i="18" s="1"/>
  <c r="AP48" i="18" s="1"/>
  <c r="W48" i="18"/>
  <c r="AF48" i="18" s="1"/>
  <c r="AO48" i="18" s="1"/>
  <c r="V48" i="18"/>
  <c r="AE48" i="18" s="1"/>
  <c r="AN48" i="18" s="1"/>
  <c r="AB47" i="18"/>
  <c r="AK47" i="18" s="1"/>
  <c r="AT47" i="18" s="1"/>
  <c r="AA47" i="18"/>
  <c r="AJ47" i="18" s="1"/>
  <c r="AS47" i="18" s="1"/>
  <c r="Z47" i="18"/>
  <c r="AI47" i="18" s="1"/>
  <c r="AR47" i="18" s="1"/>
  <c r="Y47" i="18"/>
  <c r="AH47" i="18" s="1"/>
  <c r="AQ47" i="18" s="1"/>
  <c r="X47" i="18"/>
  <c r="AG47" i="18" s="1"/>
  <c r="AP47" i="18" s="1"/>
  <c r="W47" i="18"/>
  <c r="AF47" i="18" s="1"/>
  <c r="AO47" i="18" s="1"/>
  <c r="V47" i="18"/>
  <c r="AE47" i="18" s="1"/>
  <c r="AN47" i="18" s="1"/>
  <c r="AL46" i="18"/>
  <c r="AU46" i="18" s="1"/>
  <c r="AB46" i="18"/>
  <c r="AK46" i="18" s="1"/>
  <c r="AT46" i="18" s="1"/>
  <c r="AA46" i="18"/>
  <c r="AJ46" i="18" s="1"/>
  <c r="AS46" i="18" s="1"/>
  <c r="Z46" i="18"/>
  <c r="AI46" i="18" s="1"/>
  <c r="AR46" i="18" s="1"/>
  <c r="Y46" i="18"/>
  <c r="AH46" i="18" s="1"/>
  <c r="AQ46" i="18" s="1"/>
  <c r="X46" i="18"/>
  <c r="AG46" i="18" s="1"/>
  <c r="AP46" i="18" s="1"/>
  <c r="W46" i="18"/>
  <c r="AF46" i="18" s="1"/>
  <c r="AO46" i="18" s="1"/>
  <c r="V46" i="18"/>
  <c r="AE46" i="18" s="1"/>
  <c r="AN46" i="18" s="1"/>
  <c r="AL45" i="18"/>
  <c r="AU45" i="18" s="1"/>
  <c r="AB45" i="18"/>
  <c r="AK45" i="18" s="1"/>
  <c r="AT45" i="18" s="1"/>
  <c r="AA45" i="18"/>
  <c r="AJ45" i="18" s="1"/>
  <c r="AS45" i="18" s="1"/>
  <c r="Z45" i="18"/>
  <c r="AI45" i="18" s="1"/>
  <c r="AR45" i="18" s="1"/>
  <c r="Y45" i="18"/>
  <c r="AH45" i="18" s="1"/>
  <c r="AQ45" i="18" s="1"/>
  <c r="X45" i="18"/>
  <c r="AG45" i="18" s="1"/>
  <c r="AP45" i="18" s="1"/>
  <c r="W45" i="18"/>
  <c r="AF45" i="18" s="1"/>
  <c r="AO45" i="18" s="1"/>
  <c r="V45" i="18"/>
  <c r="AE45" i="18" s="1"/>
  <c r="AN45" i="18" s="1"/>
  <c r="AB44" i="18"/>
  <c r="AK44" i="18" s="1"/>
  <c r="AT44" i="18" s="1"/>
  <c r="AA44" i="18"/>
  <c r="AJ44" i="18" s="1"/>
  <c r="AS44" i="18" s="1"/>
  <c r="Z44" i="18"/>
  <c r="AI44" i="18" s="1"/>
  <c r="AR44" i="18" s="1"/>
  <c r="Y44" i="18"/>
  <c r="AH44" i="18" s="1"/>
  <c r="AQ44" i="18" s="1"/>
  <c r="X44" i="18"/>
  <c r="AG44" i="18" s="1"/>
  <c r="AP44" i="18" s="1"/>
  <c r="W44" i="18"/>
  <c r="AF44" i="18" s="1"/>
  <c r="AO44" i="18" s="1"/>
  <c r="V44" i="18"/>
  <c r="AE44" i="18" s="1"/>
  <c r="AN44" i="18" s="1"/>
  <c r="AC43" i="18"/>
  <c r="AL43" i="18" s="1"/>
  <c r="AU43" i="18" s="1"/>
  <c r="AB43" i="18"/>
  <c r="AK43" i="18" s="1"/>
  <c r="AT43" i="18" s="1"/>
  <c r="AA43" i="18"/>
  <c r="AJ43" i="18" s="1"/>
  <c r="AS43" i="18" s="1"/>
  <c r="Z43" i="18"/>
  <c r="AI43" i="18" s="1"/>
  <c r="AR43" i="18" s="1"/>
  <c r="Y43" i="18"/>
  <c r="AH43" i="18" s="1"/>
  <c r="AQ43" i="18" s="1"/>
  <c r="X43" i="18"/>
  <c r="AG43" i="18" s="1"/>
  <c r="AP43" i="18" s="1"/>
  <c r="W43" i="18"/>
  <c r="AF43" i="18" s="1"/>
  <c r="AO43" i="18" s="1"/>
  <c r="AN43" i="18"/>
  <c r="AC42" i="18"/>
  <c r="AL42" i="18" s="1"/>
  <c r="AU42" i="18" s="1"/>
  <c r="AT42" i="18"/>
  <c r="AA42" i="18"/>
  <c r="AJ42" i="18" s="1"/>
  <c r="AS42" i="18" s="1"/>
  <c r="Z42" i="18"/>
  <c r="AI42" i="18" s="1"/>
  <c r="AR42" i="18" s="1"/>
  <c r="Y42" i="18"/>
  <c r="AH42" i="18" s="1"/>
  <c r="AQ42" i="18" s="1"/>
  <c r="X42" i="18"/>
  <c r="AG42" i="18" s="1"/>
  <c r="AP42" i="18" s="1"/>
  <c r="W42" i="18"/>
  <c r="AF42" i="18" s="1"/>
  <c r="AO42" i="18" s="1"/>
  <c r="V42" i="18"/>
  <c r="AE42" i="18" s="1"/>
  <c r="AN42" i="18" s="1"/>
  <c r="AL41" i="18"/>
  <c r="AB41" i="18"/>
  <c r="AA41" i="18"/>
  <c r="AJ41" i="18" s="1"/>
  <c r="AS41" i="18" s="1"/>
  <c r="Z41" i="18"/>
  <c r="AI41" i="18" s="1"/>
  <c r="AR41" i="18" s="1"/>
  <c r="Y41" i="18"/>
  <c r="AH41" i="18" s="1"/>
  <c r="AQ41" i="18" s="1"/>
  <c r="X41" i="18"/>
  <c r="AG41" i="18" s="1"/>
  <c r="AP41" i="18" s="1"/>
  <c r="W41" i="18"/>
  <c r="AF41" i="18" s="1"/>
  <c r="AO41" i="18" s="1"/>
  <c r="V41" i="18"/>
  <c r="AE41" i="18" s="1"/>
  <c r="AN41" i="18" s="1"/>
  <c r="AC40" i="18"/>
  <c r="AU40" i="18" s="1"/>
  <c r="AB40" i="18"/>
  <c r="AK40" i="18" s="1"/>
  <c r="AT40" i="18" s="1"/>
  <c r="AA40" i="18"/>
  <c r="AJ40" i="18" s="1"/>
  <c r="AS40" i="18" s="1"/>
  <c r="Z40" i="18"/>
  <c r="AI40" i="18" s="1"/>
  <c r="AR40" i="18" s="1"/>
  <c r="Y40" i="18"/>
  <c r="AH40" i="18" s="1"/>
  <c r="AQ40" i="18" s="1"/>
  <c r="X40" i="18"/>
  <c r="AG40" i="18" s="1"/>
  <c r="AP40" i="18" s="1"/>
  <c r="W40" i="18"/>
  <c r="AF40" i="18" s="1"/>
  <c r="AO40" i="18" s="1"/>
  <c r="V40" i="18"/>
  <c r="AE40" i="18" s="1"/>
  <c r="AN40" i="18" s="1"/>
  <c r="AL39" i="18"/>
  <c r="AU39" i="18" s="1"/>
  <c r="AB39" i="18"/>
  <c r="AK39" i="18" s="1"/>
  <c r="AT39" i="18" s="1"/>
  <c r="AA39" i="18"/>
  <c r="AJ39" i="18" s="1"/>
  <c r="AS39" i="18" s="1"/>
  <c r="Z39" i="18"/>
  <c r="AI39" i="18" s="1"/>
  <c r="AR39" i="18" s="1"/>
  <c r="Y39" i="18"/>
  <c r="AH39" i="18" s="1"/>
  <c r="AQ39" i="18" s="1"/>
  <c r="X39" i="18"/>
  <c r="AG39" i="18" s="1"/>
  <c r="AP39" i="18" s="1"/>
  <c r="W39" i="18"/>
  <c r="AF39" i="18" s="1"/>
  <c r="AO39" i="18" s="1"/>
  <c r="V39" i="18"/>
  <c r="AE39" i="18" s="1"/>
  <c r="AN39" i="18" s="1"/>
  <c r="AC38" i="18"/>
  <c r="AU38" i="18" s="1"/>
  <c r="AB38" i="18"/>
  <c r="AK38" i="18" s="1"/>
  <c r="AT38" i="18" s="1"/>
  <c r="AA38" i="18"/>
  <c r="AJ38" i="18" s="1"/>
  <c r="AS38" i="18" s="1"/>
  <c r="Z38" i="18"/>
  <c r="AI38" i="18" s="1"/>
  <c r="AR38" i="18" s="1"/>
  <c r="Y38" i="18"/>
  <c r="AH38" i="18" s="1"/>
  <c r="AQ38" i="18" s="1"/>
  <c r="X38" i="18"/>
  <c r="AG38" i="18" s="1"/>
  <c r="AP38" i="18" s="1"/>
  <c r="W38" i="18"/>
  <c r="AF38" i="18" s="1"/>
  <c r="AO38" i="18" s="1"/>
  <c r="V38" i="18"/>
  <c r="AE38" i="18" s="1"/>
  <c r="AN38" i="18" s="1"/>
  <c r="AL37" i="18"/>
  <c r="AU37" i="18" s="1"/>
  <c r="AB37" i="18"/>
  <c r="AK37" i="18" s="1"/>
  <c r="AT37" i="18" s="1"/>
  <c r="AA37" i="18"/>
  <c r="AJ37" i="18" s="1"/>
  <c r="AS37" i="18" s="1"/>
  <c r="Z37" i="18"/>
  <c r="AI37" i="18" s="1"/>
  <c r="AR37" i="18" s="1"/>
  <c r="Y37" i="18"/>
  <c r="AH37" i="18" s="1"/>
  <c r="AQ37" i="18" s="1"/>
  <c r="X37" i="18"/>
  <c r="AG37" i="18" s="1"/>
  <c r="AP37" i="18" s="1"/>
  <c r="W37" i="18"/>
  <c r="AF37" i="18" s="1"/>
  <c r="AO37" i="18" s="1"/>
  <c r="V37" i="18"/>
  <c r="AE37" i="18" s="1"/>
  <c r="AN37" i="18" s="1"/>
  <c r="AC36" i="18"/>
  <c r="AL36" i="18" s="1"/>
  <c r="AU36" i="18" s="1"/>
  <c r="AB36" i="18"/>
  <c r="AK36" i="18" s="1"/>
  <c r="AT36" i="18" s="1"/>
  <c r="AA36" i="18"/>
  <c r="AJ36" i="18" s="1"/>
  <c r="AS36" i="18" s="1"/>
  <c r="Z36" i="18"/>
  <c r="AI36" i="18" s="1"/>
  <c r="AR36" i="18" s="1"/>
  <c r="Y36" i="18"/>
  <c r="AH36" i="18" s="1"/>
  <c r="AQ36" i="18" s="1"/>
  <c r="X36" i="18"/>
  <c r="AG36" i="18" s="1"/>
  <c r="AP36" i="18" s="1"/>
  <c r="W36" i="18"/>
  <c r="AF36" i="18" s="1"/>
  <c r="AO36" i="18" s="1"/>
  <c r="V36" i="18"/>
  <c r="AE36" i="18" s="1"/>
  <c r="AN36" i="18" s="1"/>
  <c r="AC35" i="18"/>
  <c r="AL35" i="18" s="1"/>
  <c r="AU35" i="18" s="1"/>
  <c r="AB35" i="18"/>
  <c r="AK35" i="18" s="1"/>
  <c r="AT35" i="18" s="1"/>
  <c r="AA35" i="18"/>
  <c r="AJ35" i="18" s="1"/>
  <c r="AS35" i="18" s="1"/>
  <c r="Z35" i="18"/>
  <c r="AI35" i="18" s="1"/>
  <c r="AR35" i="18" s="1"/>
  <c r="Y35" i="18"/>
  <c r="AH35" i="18" s="1"/>
  <c r="AQ35" i="18" s="1"/>
  <c r="X35" i="18"/>
  <c r="AG35" i="18" s="1"/>
  <c r="AP35" i="18" s="1"/>
  <c r="W35" i="18"/>
  <c r="AF35" i="18" s="1"/>
  <c r="AO35" i="18" s="1"/>
  <c r="V35" i="18"/>
  <c r="AE35" i="18" s="1"/>
  <c r="AN35" i="18" s="1"/>
  <c r="AL34" i="18"/>
  <c r="AU34" i="18" s="1"/>
  <c r="AB34" i="18"/>
  <c r="AK34" i="18" s="1"/>
  <c r="AT34" i="18" s="1"/>
  <c r="AA34" i="18"/>
  <c r="AJ34" i="18" s="1"/>
  <c r="AS34" i="18" s="1"/>
  <c r="Z34" i="18"/>
  <c r="AI34" i="18" s="1"/>
  <c r="AR34" i="18" s="1"/>
  <c r="Y34" i="18"/>
  <c r="AH34" i="18" s="1"/>
  <c r="AQ34" i="18" s="1"/>
  <c r="X34" i="18"/>
  <c r="AG34" i="18" s="1"/>
  <c r="AP34" i="18" s="1"/>
  <c r="W34" i="18"/>
  <c r="AF34" i="18" s="1"/>
  <c r="AO34" i="18" s="1"/>
  <c r="V34" i="18"/>
  <c r="AE34" i="18" s="1"/>
  <c r="AN34" i="18" s="1"/>
  <c r="AB33" i="18"/>
  <c r="AK33" i="18" s="1"/>
  <c r="AT33" i="18" s="1"/>
  <c r="AA33" i="18"/>
  <c r="AJ33" i="18" s="1"/>
  <c r="AS33" i="18" s="1"/>
  <c r="Z33" i="18"/>
  <c r="AI33" i="18" s="1"/>
  <c r="AR33" i="18" s="1"/>
  <c r="Y33" i="18"/>
  <c r="AH33" i="18" s="1"/>
  <c r="AQ33" i="18" s="1"/>
  <c r="X33" i="18"/>
  <c r="AG33" i="18" s="1"/>
  <c r="AP33" i="18" s="1"/>
  <c r="W33" i="18"/>
  <c r="AF33" i="18" s="1"/>
  <c r="AO33" i="18" s="1"/>
  <c r="V33" i="18"/>
  <c r="AE33" i="18" s="1"/>
  <c r="AN33" i="18" s="1"/>
  <c r="AC32" i="18"/>
  <c r="AL32" i="18" s="1"/>
  <c r="AU32" i="18" s="1"/>
  <c r="AB32" i="18"/>
  <c r="AK32" i="18" s="1"/>
  <c r="AT32" i="18" s="1"/>
  <c r="AA32" i="18"/>
  <c r="AJ32" i="18" s="1"/>
  <c r="AS32" i="18" s="1"/>
  <c r="Z32" i="18"/>
  <c r="AI32" i="18" s="1"/>
  <c r="AR32" i="18" s="1"/>
  <c r="Y32" i="18"/>
  <c r="AH32" i="18" s="1"/>
  <c r="AQ32" i="18" s="1"/>
  <c r="X32" i="18"/>
  <c r="AG32" i="18" s="1"/>
  <c r="AP32" i="18" s="1"/>
  <c r="W32" i="18"/>
  <c r="AF32" i="18" s="1"/>
  <c r="AO32" i="18" s="1"/>
  <c r="V32" i="18"/>
  <c r="AE32" i="18" s="1"/>
  <c r="AN32" i="18" s="1"/>
  <c r="AC31" i="18"/>
  <c r="AL31" i="18" s="1"/>
  <c r="AU31" i="18" s="1"/>
  <c r="AA31" i="18"/>
  <c r="AJ31" i="18" s="1"/>
  <c r="AS31" i="18" s="1"/>
  <c r="Z31" i="18"/>
  <c r="AI31" i="18" s="1"/>
  <c r="AR31" i="18" s="1"/>
  <c r="Y31" i="18"/>
  <c r="AH31" i="18" s="1"/>
  <c r="AQ31" i="18" s="1"/>
  <c r="X31" i="18"/>
  <c r="AG31" i="18" s="1"/>
  <c r="AP31" i="18" s="1"/>
  <c r="W31" i="18"/>
  <c r="AF31" i="18" s="1"/>
  <c r="AO31" i="18" s="1"/>
  <c r="V31" i="18"/>
  <c r="AE31" i="18" s="1"/>
  <c r="AN31" i="18" s="1"/>
  <c r="AC30" i="18"/>
  <c r="AL30" i="18" s="1"/>
  <c r="AU30" i="18" s="1"/>
  <c r="AB30" i="18"/>
  <c r="AK30" i="18" s="1"/>
  <c r="AT30" i="18" s="1"/>
  <c r="AA30" i="18"/>
  <c r="AJ30" i="18" s="1"/>
  <c r="AS30" i="18" s="1"/>
  <c r="Z30" i="18"/>
  <c r="AI30" i="18" s="1"/>
  <c r="AR30" i="18" s="1"/>
  <c r="Y30" i="18"/>
  <c r="AH30" i="18" s="1"/>
  <c r="AQ30" i="18" s="1"/>
  <c r="X30" i="18"/>
  <c r="AG30" i="18" s="1"/>
  <c r="AP30" i="18" s="1"/>
  <c r="W30" i="18"/>
  <c r="AF30" i="18" s="1"/>
  <c r="AO30" i="18" s="1"/>
  <c r="V30" i="18"/>
  <c r="AE30" i="18" s="1"/>
  <c r="AN30" i="18" s="1"/>
  <c r="AC29" i="18"/>
  <c r="AL29" i="18" s="1"/>
  <c r="AU29" i="18" s="1"/>
  <c r="AB29" i="18"/>
  <c r="AK29" i="18" s="1"/>
  <c r="AT29" i="18" s="1"/>
  <c r="AA29" i="18"/>
  <c r="AJ29" i="18" s="1"/>
  <c r="AS29" i="18" s="1"/>
  <c r="Z29" i="18"/>
  <c r="AI29" i="18" s="1"/>
  <c r="AR29" i="18" s="1"/>
  <c r="Y29" i="18"/>
  <c r="AH29" i="18" s="1"/>
  <c r="AQ29" i="18" s="1"/>
  <c r="X29" i="18"/>
  <c r="AG29" i="18" s="1"/>
  <c r="AP29" i="18" s="1"/>
  <c r="W29" i="18"/>
  <c r="AF29" i="18" s="1"/>
  <c r="AO29" i="18" s="1"/>
  <c r="V29" i="18"/>
  <c r="AE29" i="18" s="1"/>
  <c r="AN29" i="18" s="1"/>
  <c r="AC28" i="18"/>
  <c r="AL28" i="18" s="1"/>
  <c r="AU28" i="18" s="1"/>
  <c r="AB28" i="18"/>
  <c r="AK28" i="18" s="1"/>
  <c r="AT28" i="18" s="1"/>
  <c r="AA28" i="18"/>
  <c r="AJ28" i="18" s="1"/>
  <c r="AS28" i="18" s="1"/>
  <c r="Z28" i="18"/>
  <c r="AI28" i="18" s="1"/>
  <c r="AR28" i="18" s="1"/>
  <c r="Y28" i="18"/>
  <c r="AH28" i="18" s="1"/>
  <c r="AQ28" i="18" s="1"/>
  <c r="X28" i="18"/>
  <c r="AG28" i="18" s="1"/>
  <c r="AP28" i="18" s="1"/>
  <c r="W28" i="18"/>
  <c r="AF28" i="18" s="1"/>
  <c r="AO28" i="18" s="1"/>
  <c r="V28" i="18"/>
  <c r="AE28" i="18" s="1"/>
  <c r="AN28" i="18" s="1"/>
  <c r="AC27" i="18"/>
  <c r="AL27" i="18" s="1"/>
  <c r="AU27" i="18" s="1"/>
  <c r="AB27" i="18"/>
  <c r="AK27" i="18" s="1"/>
  <c r="AT27" i="18" s="1"/>
  <c r="AA27" i="18"/>
  <c r="AJ27" i="18" s="1"/>
  <c r="AS27" i="18" s="1"/>
  <c r="Z27" i="18"/>
  <c r="AI27" i="18" s="1"/>
  <c r="AR27" i="18" s="1"/>
  <c r="Y27" i="18"/>
  <c r="AH27" i="18" s="1"/>
  <c r="AQ27" i="18" s="1"/>
  <c r="X27" i="18"/>
  <c r="AG27" i="18" s="1"/>
  <c r="AP27" i="18" s="1"/>
  <c r="W27" i="18"/>
  <c r="AF27" i="18" s="1"/>
  <c r="AO27" i="18" s="1"/>
  <c r="V27" i="18"/>
  <c r="AE27" i="18" s="1"/>
  <c r="AN27" i="18" s="1"/>
  <c r="AC26" i="18"/>
  <c r="AL26" i="18" s="1"/>
  <c r="AU26" i="18" s="1"/>
  <c r="AB26" i="18"/>
  <c r="AK26" i="18" s="1"/>
  <c r="AT26" i="18" s="1"/>
  <c r="AA26" i="18"/>
  <c r="AJ26" i="18" s="1"/>
  <c r="AS26" i="18" s="1"/>
  <c r="Z26" i="18"/>
  <c r="AI26" i="18" s="1"/>
  <c r="AR26" i="18" s="1"/>
  <c r="Y26" i="18"/>
  <c r="AH26" i="18" s="1"/>
  <c r="AQ26" i="18" s="1"/>
  <c r="X26" i="18"/>
  <c r="AG26" i="18" s="1"/>
  <c r="AP26" i="18" s="1"/>
  <c r="W26" i="18"/>
  <c r="AF26" i="18" s="1"/>
  <c r="AO26" i="18" s="1"/>
  <c r="V26" i="18"/>
  <c r="AE26" i="18" s="1"/>
  <c r="AN26" i="18" s="1"/>
  <c r="AC25" i="18"/>
  <c r="AL25" i="18" s="1"/>
  <c r="AU25" i="18" s="1"/>
  <c r="AB25" i="18"/>
  <c r="AK25" i="18" s="1"/>
  <c r="AT25" i="18" s="1"/>
  <c r="AA25" i="18"/>
  <c r="AJ25" i="18" s="1"/>
  <c r="AS25" i="18" s="1"/>
  <c r="Z25" i="18"/>
  <c r="AI25" i="18" s="1"/>
  <c r="AR25" i="18" s="1"/>
  <c r="Y25" i="18"/>
  <c r="AH25" i="18" s="1"/>
  <c r="AQ25" i="18" s="1"/>
  <c r="X25" i="18"/>
  <c r="AG25" i="18" s="1"/>
  <c r="AP25" i="18" s="1"/>
  <c r="W25" i="18"/>
  <c r="AF25" i="18" s="1"/>
  <c r="AO25" i="18" s="1"/>
  <c r="V25" i="18"/>
  <c r="AE25" i="18" s="1"/>
  <c r="AN25" i="18" s="1"/>
  <c r="AC24" i="18"/>
  <c r="AL24" i="18" s="1"/>
  <c r="AU24" i="18" s="1"/>
  <c r="AB24" i="18"/>
  <c r="AK24" i="18" s="1"/>
  <c r="AT24" i="18" s="1"/>
  <c r="AA24" i="18"/>
  <c r="AJ24" i="18" s="1"/>
  <c r="AS24" i="18" s="1"/>
  <c r="Z24" i="18"/>
  <c r="AI24" i="18" s="1"/>
  <c r="AR24" i="18" s="1"/>
  <c r="Y24" i="18"/>
  <c r="AH24" i="18" s="1"/>
  <c r="AQ24" i="18" s="1"/>
  <c r="X24" i="18"/>
  <c r="AG24" i="18" s="1"/>
  <c r="AP24" i="18" s="1"/>
  <c r="W24" i="18"/>
  <c r="AF24" i="18" s="1"/>
  <c r="AO24" i="18" s="1"/>
  <c r="V24" i="18"/>
  <c r="AE24" i="18" s="1"/>
  <c r="AN24" i="18" s="1"/>
  <c r="AC23" i="18"/>
  <c r="AL23" i="18" s="1"/>
  <c r="AU23" i="18" s="1"/>
  <c r="AB23" i="18"/>
  <c r="AK23" i="18" s="1"/>
  <c r="AT23" i="18" s="1"/>
  <c r="AA23" i="18"/>
  <c r="AJ23" i="18" s="1"/>
  <c r="AS23" i="18" s="1"/>
  <c r="Z23" i="18"/>
  <c r="AI23" i="18" s="1"/>
  <c r="AR23" i="18" s="1"/>
  <c r="Y23" i="18"/>
  <c r="AH23" i="18" s="1"/>
  <c r="AQ23" i="18" s="1"/>
  <c r="X23" i="18"/>
  <c r="AG23" i="18" s="1"/>
  <c r="AP23" i="18" s="1"/>
  <c r="W23" i="18"/>
  <c r="AF23" i="18" s="1"/>
  <c r="AO23" i="18" s="1"/>
  <c r="V23" i="18"/>
  <c r="AE23" i="18" s="1"/>
  <c r="AN23" i="18" s="1"/>
  <c r="AC22" i="18"/>
  <c r="AL22" i="18" s="1"/>
  <c r="AU22" i="18" s="1"/>
  <c r="AB22" i="18"/>
  <c r="AK22" i="18" s="1"/>
  <c r="AT22" i="18" s="1"/>
  <c r="AA22" i="18"/>
  <c r="AJ22" i="18" s="1"/>
  <c r="AS22" i="18" s="1"/>
  <c r="Z22" i="18"/>
  <c r="AI22" i="18" s="1"/>
  <c r="AR22" i="18" s="1"/>
  <c r="Y22" i="18"/>
  <c r="AH22" i="18" s="1"/>
  <c r="AQ22" i="18" s="1"/>
  <c r="X22" i="18"/>
  <c r="AG22" i="18" s="1"/>
  <c r="AP22" i="18" s="1"/>
  <c r="W22" i="18"/>
  <c r="AF22" i="18" s="1"/>
  <c r="AO22" i="18" s="1"/>
  <c r="V22" i="18"/>
  <c r="AE22" i="18" s="1"/>
  <c r="AN22" i="18" s="1"/>
  <c r="AB21" i="18"/>
  <c r="AK21" i="18" s="1"/>
  <c r="AT21" i="18" s="1"/>
  <c r="AA21" i="18"/>
  <c r="AJ21" i="18" s="1"/>
  <c r="AS21" i="18" s="1"/>
  <c r="Z21" i="18"/>
  <c r="AI21" i="18" s="1"/>
  <c r="AR21" i="18" s="1"/>
  <c r="Y21" i="18"/>
  <c r="AH21" i="18" s="1"/>
  <c r="AQ21" i="18" s="1"/>
  <c r="X21" i="18"/>
  <c r="AG21" i="18" s="1"/>
  <c r="AP21" i="18" s="1"/>
  <c r="W21" i="18"/>
  <c r="AF21" i="18" s="1"/>
  <c r="AO21" i="18" s="1"/>
  <c r="V21" i="18"/>
  <c r="AE21" i="18" s="1"/>
  <c r="AN21" i="18" s="1"/>
  <c r="AC20" i="18"/>
  <c r="AL20" i="18" s="1"/>
  <c r="AU20" i="18" s="1"/>
  <c r="AB20" i="18"/>
  <c r="AK20" i="18" s="1"/>
  <c r="AT20" i="18" s="1"/>
  <c r="AA20" i="18"/>
  <c r="AJ20" i="18" s="1"/>
  <c r="AS20" i="18" s="1"/>
  <c r="Z20" i="18"/>
  <c r="AI20" i="18" s="1"/>
  <c r="AR20" i="18" s="1"/>
  <c r="Y20" i="18"/>
  <c r="AH20" i="18" s="1"/>
  <c r="AQ20" i="18" s="1"/>
  <c r="X20" i="18"/>
  <c r="AG20" i="18" s="1"/>
  <c r="AP20" i="18" s="1"/>
  <c r="W20" i="18"/>
  <c r="AF20" i="18" s="1"/>
  <c r="AO20" i="18" s="1"/>
  <c r="V20" i="18"/>
  <c r="AE20" i="18" s="1"/>
  <c r="AN20" i="18" s="1"/>
  <c r="AB19" i="18"/>
  <c r="AK19" i="18" s="1"/>
  <c r="AT19" i="18" s="1"/>
  <c r="AA19" i="18"/>
  <c r="AJ19" i="18" s="1"/>
  <c r="AS19" i="18" s="1"/>
  <c r="Z19" i="18"/>
  <c r="AI19" i="18" s="1"/>
  <c r="AR19" i="18" s="1"/>
  <c r="Y19" i="18"/>
  <c r="AH19" i="18" s="1"/>
  <c r="AQ19" i="18" s="1"/>
  <c r="X19" i="18"/>
  <c r="AG19" i="18" s="1"/>
  <c r="AP19" i="18" s="1"/>
  <c r="W19" i="18"/>
  <c r="AF19" i="18" s="1"/>
  <c r="AO19" i="18" s="1"/>
  <c r="V19" i="18"/>
  <c r="AE19" i="18" s="1"/>
  <c r="AN19" i="18" s="1"/>
  <c r="AB18" i="18"/>
  <c r="AK18" i="18" s="1"/>
  <c r="AT18" i="18" s="1"/>
  <c r="AA18" i="18"/>
  <c r="AJ18" i="18" s="1"/>
  <c r="AS18" i="18" s="1"/>
  <c r="Z18" i="18"/>
  <c r="AI18" i="18" s="1"/>
  <c r="AR18" i="18" s="1"/>
  <c r="Y18" i="18"/>
  <c r="AH18" i="18" s="1"/>
  <c r="AQ18" i="18" s="1"/>
  <c r="X18" i="18"/>
  <c r="AG18" i="18" s="1"/>
  <c r="AP18" i="18" s="1"/>
  <c r="W18" i="18"/>
  <c r="AF18" i="18" s="1"/>
  <c r="AO18" i="18" s="1"/>
  <c r="V18" i="18"/>
  <c r="AE18" i="18" s="1"/>
  <c r="AN18" i="18" s="1"/>
  <c r="AB17" i="18"/>
  <c r="AK17" i="18" s="1"/>
  <c r="AT17" i="18" s="1"/>
  <c r="AA17" i="18"/>
  <c r="AJ17" i="18" s="1"/>
  <c r="AS17" i="18" s="1"/>
  <c r="Z17" i="18"/>
  <c r="AI17" i="18" s="1"/>
  <c r="AR17" i="18" s="1"/>
  <c r="Y17" i="18"/>
  <c r="AH17" i="18" s="1"/>
  <c r="AQ17" i="18" s="1"/>
  <c r="X17" i="18"/>
  <c r="AG17" i="18" s="1"/>
  <c r="AP17" i="18" s="1"/>
  <c r="W17" i="18"/>
  <c r="AF17" i="18" s="1"/>
  <c r="AO17" i="18" s="1"/>
  <c r="V17" i="18"/>
  <c r="AE17" i="18" s="1"/>
  <c r="AN17" i="18" s="1"/>
  <c r="AC16" i="18"/>
  <c r="AL16" i="18" s="1"/>
  <c r="AU16" i="18" s="1"/>
  <c r="AB16" i="18"/>
  <c r="AA16" i="18"/>
  <c r="AJ16" i="18" s="1"/>
  <c r="AS16" i="18" s="1"/>
  <c r="Z16" i="18"/>
  <c r="AI16" i="18" s="1"/>
  <c r="AR16" i="18" s="1"/>
  <c r="Y16" i="18"/>
  <c r="AH16" i="18" s="1"/>
  <c r="AQ16" i="18" s="1"/>
  <c r="X16" i="18"/>
  <c r="AG16" i="18" s="1"/>
  <c r="AP16" i="18" s="1"/>
  <c r="W16" i="18"/>
  <c r="AF16" i="18" s="1"/>
  <c r="AO16" i="18" s="1"/>
  <c r="V16" i="18"/>
  <c r="AE16" i="18" s="1"/>
  <c r="AN16" i="18" s="1"/>
  <c r="AC15" i="18"/>
  <c r="AL15" i="18" s="1"/>
  <c r="AU15" i="18" s="1"/>
  <c r="AB15" i="18"/>
  <c r="AK15" i="18" s="1"/>
  <c r="AT15" i="18" s="1"/>
  <c r="AA15" i="18"/>
  <c r="AJ15" i="18" s="1"/>
  <c r="AS15" i="18" s="1"/>
  <c r="Z15" i="18"/>
  <c r="AI15" i="18" s="1"/>
  <c r="AR15" i="18" s="1"/>
  <c r="Y15" i="18"/>
  <c r="AH15" i="18" s="1"/>
  <c r="AQ15" i="18" s="1"/>
  <c r="X15" i="18"/>
  <c r="AG15" i="18" s="1"/>
  <c r="AP15" i="18" s="1"/>
  <c r="W15" i="18"/>
  <c r="AF15" i="18" s="1"/>
  <c r="AO15" i="18" s="1"/>
  <c r="V15" i="18"/>
  <c r="AE15" i="18" s="1"/>
  <c r="AN15" i="18" s="1"/>
  <c r="AB14" i="18"/>
  <c r="AK14" i="18" s="1"/>
  <c r="AT14" i="18" s="1"/>
  <c r="AA14" i="18"/>
  <c r="AJ14" i="18" s="1"/>
  <c r="AS14" i="18" s="1"/>
  <c r="Z14" i="18"/>
  <c r="AI14" i="18" s="1"/>
  <c r="AR14" i="18" s="1"/>
  <c r="Y14" i="18"/>
  <c r="AH14" i="18" s="1"/>
  <c r="AQ14" i="18" s="1"/>
  <c r="X14" i="18"/>
  <c r="AG14" i="18" s="1"/>
  <c r="AP14" i="18" s="1"/>
  <c r="W14" i="18"/>
  <c r="AF14" i="18" s="1"/>
  <c r="AO14" i="18" s="1"/>
  <c r="V14" i="18"/>
  <c r="AE14" i="18" s="1"/>
  <c r="AN14" i="18" s="1"/>
  <c r="AC13" i="18"/>
  <c r="AL13" i="18" s="1"/>
  <c r="AU13" i="18" s="1"/>
  <c r="AB13" i="18"/>
  <c r="AK13" i="18" s="1"/>
  <c r="AT13" i="18" s="1"/>
  <c r="AA13" i="18"/>
  <c r="AJ13" i="18" s="1"/>
  <c r="AS13" i="18" s="1"/>
  <c r="Z13" i="18"/>
  <c r="AI13" i="18" s="1"/>
  <c r="AR13" i="18" s="1"/>
  <c r="Y13" i="18"/>
  <c r="AH13" i="18" s="1"/>
  <c r="AQ13" i="18" s="1"/>
  <c r="X13" i="18"/>
  <c r="AG13" i="18" s="1"/>
  <c r="AP13" i="18" s="1"/>
  <c r="W13" i="18"/>
  <c r="AF13" i="18" s="1"/>
  <c r="AO13" i="18" s="1"/>
  <c r="V13" i="18"/>
  <c r="AE13" i="18" s="1"/>
  <c r="AN13" i="18" s="1"/>
  <c r="AU12" i="18"/>
  <c r="AU11" i="18"/>
  <c r="AU10" i="18"/>
  <c r="AU9" i="18"/>
  <c r="AN8" i="18"/>
  <c r="AN7" i="18"/>
  <c r="AE12" i="18"/>
  <c r="AN12" i="18" s="1"/>
  <c r="AE11" i="18"/>
  <c r="AN11" i="18" s="1"/>
  <c r="AE10" i="18"/>
  <c r="AN10" i="18" s="1"/>
  <c r="AE9" i="18"/>
  <c r="AN9" i="18" s="1"/>
  <c r="AL8" i="18"/>
  <c r="AU8" i="18" s="1"/>
  <c r="AL7" i="18"/>
  <c r="AU7" i="18" s="1"/>
  <c r="AF6" i="18"/>
  <c r="AO6" i="18" s="1"/>
  <c r="AE6" i="18"/>
  <c r="AN6" i="18" s="1"/>
  <c r="AF5" i="18"/>
  <c r="AO5" i="18" s="1"/>
  <c r="AE5" i="18"/>
  <c r="AN5" i="18" s="1"/>
  <c r="AC5" i="18"/>
  <c r="AL5" i="18" s="1"/>
  <c r="AU5" i="18" s="1"/>
  <c r="AB5" i="18"/>
  <c r="AK5" i="18" s="1"/>
  <c r="AT5" i="18" s="1"/>
  <c r="AA5" i="18"/>
  <c r="AJ5" i="18" s="1"/>
  <c r="AS5" i="18" s="1"/>
  <c r="Z5" i="18"/>
  <c r="AI5" i="18" s="1"/>
  <c r="AR5" i="18" s="1"/>
  <c r="Y5" i="18"/>
  <c r="AH5" i="18" s="1"/>
  <c r="AQ5" i="18" s="1"/>
  <c r="X5" i="18"/>
  <c r="AG5" i="18" s="1"/>
  <c r="AP5" i="18" s="1"/>
  <c r="AB4" i="18"/>
  <c r="AK4" i="18" s="1"/>
  <c r="AT4" i="18" s="1"/>
  <c r="AA4" i="18"/>
  <c r="AJ4" i="18" s="1"/>
  <c r="AS4" i="18" s="1"/>
  <c r="Z4" i="18"/>
  <c r="AI4" i="18" s="1"/>
  <c r="AR4" i="18" s="1"/>
  <c r="Y4" i="18"/>
  <c r="AH4" i="18" s="1"/>
  <c r="AQ4" i="18" s="1"/>
  <c r="X4" i="18"/>
  <c r="AG4" i="18" s="1"/>
  <c r="AP4" i="18" s="1"/>
  <c r="W4" i="18"/>
  <c r="AF4" i="18" s="1"/>
  <c r="AO4" i="18" s="1"/>
  <c r="V4" i="18"/>
  <c r="AE4" i="18" s="1"/>
  <c r="AN4" i="18" s="1"/>
  <c r="AB3" i="18"/>
  <c r="AK3" i="18" s="1"/>
  <c r="AT3" i="18" s="1"/>
  <c r="AA3" i="18"/>
  <c r="AJ3" i="18" s="1"/>
  <c r="AS3" i="18" s="1"/>
  <c r="Z3" i="18"/>
  <c r="AI3" i="18" s="1"/>
  <c r="AR3" i="18" s="1"/>
  <c r="Y3" i="18"/>
  <c r="AH3" i="18" s="1"/>
  <c r="AQ3" i="18" s="1"/>
  <c r="X3" i="18"/>
  <c r="AG3" i="18" s="1"/>
  <c r="AP3" i="18" s="1"/>
  <c r="W3" i="18"/>
  <c r="AF3" i="18" s="1"/>
  <c r="AO3" i="18" s="1"/>
  <c r="V3" i="18"/>
  <c r="AE3" i="18" s="1"/>
  <c r="AN3" i="18" s="1"/>
  <c r="AC2" i="18"/>
  <c r="AL2" i="18" s="1"/>
  <c r="AU2" i="18" s="1"/>
  <c r="AB2" i="18"/>
  <c r="AK2" i="18" s="1"/>
  <c r="AT2" i="18" s="1"/>
  <c r="AA2" i="18"/>
  <c r="AJ2" i="18" s="1"/>
  <c r="AS2" i="18" s="1"/>
  <c r="Z2" i="18"/>
  <c r="AI2" i="18" s="1"/>
  <c r="AR2" i="18" s="1"/>
  <c r="Y2" i="18"/>
  <c r="AH2" i="18" s="1"/>
  <c r="AQ2" i="18" s="1"/>
  <c r="X2" i="18"/>
  <c r="AG2" i="18" s="1"/>
  <c r="AP2" i="18" s="1"/>
  <c r="W2" i="18"/>
  <c r="AF2" i="18" s="1"/>
  <c r="AO2" i="18" s="1"/>
  <c r="V2" i="18"/>
  <c r="AE2" i="18" s="1"/>
  <c r="AN2" i="18" s="1"/>
  <c r="AB8" i="18"/>
  <c r="AK8" i="18" s="1"/>
  <c r="AT8" i="18" s="1"/>
  <c r="AA8" i="18"/>
  <c r="AJ8" i="18" s="1"/>
  <c r="AS8" i="18" s="1"/>
  <c r="Z8" i="18"/>
  <c r="AI8" i="18" s="1"/>
  <c r="AR8" i="18" s="1"/>
  <c r="Y8" i="18"/>
  <c r="AH8" i="18" s="1"/>
  <c r="AQ8" i="18" s="1"/>
  <c r="X8" i="18"/>
  <c r="AG8" i="18" s="1"/>
  <c r="AP8" i="18" s="1"/>
  <c r="W8" i="18"/>
  <c r="AF8" i="18" s="1"/>
  <c r="AO8" i="18" s="1"/>
  <c r="L8" i="18"/>
  <c r="AB9" i="18"/>
  <c r="AK9" i="18" s="1"/>
  <c r="AT9" i="18" s="1"/>
  <c r="AA9" i="18"/>
  <c r="AJ9" i="18" s="1"/>
  <c r="AS9" i="18" s="1"/>
  <c r="Z9" i="18"/>
  <c r="AI9" i="18" s="1"/>
  <c r="AR9" i="18" s="1"/>
  <c r="Y9" i="18"/>
  <c r="AH9" i="18" s="1"/>
  <c r="AQ9" i="18" s="1"/>
  <c r="X9" i="18"/>
  <c r="AG9" i="18" s="1"/>
  <c r="AP9" i="18" s="1"/>
  <c r="W9" i="18"/>
  <c r="AF9" i="18" s="1"/>
  <c r="AO9" i="18" s="1"/>
  <c r="L9" i="18"/>
  <c r="AM77" i="19"/>
  <c r="AZ77" i="19" s="1"/>
  <c r="AK122" i="19"/>
  <c r="AX122" i="19" s="1"/>
  <c r="BK122" i="19" s="1"/>
  <c r="AJ122" i="19"/>
  <c r="AW122" i="19" s="1"/>
  <c r="BJ122" i="19" s="1"/>
  <c r="AI122" i="19"/>
  <c r="AV122" i="19" s="1"/>
  <c r="BI122" i="19" s="1"/>
  <c r="AH122" i="19"/>
  <c r="AU122" i="19" s="1"/>
  <c r="BH122" i="19" s="1"/>
  <c r="AG122" i="19"/>
  <c r="AT122" i="19" s="1"/>
  <c r="BG122" i="19" s="1"/>
  <c r="AF122" i="19"/>
  <c r="AS122" i="19" s="1"/>
  <c r="BF122" i="19" s="1"/>
  <c r="AE122" i="19"/>
  <c r="AR122" i="19" s="1"/>
  <c r="BE122" i="19" s="1"/>
  <c r="AD122" i="19"/>
  <c r="AQ122" i="19" s="1"/>
  <c r="BD122" i="19" s="1"/>
  <c r="AC122" i="19"/>
  <c r="AP122" i="19" s="1"/>
  <c r="BC122" i="19" s="1"/>
  <c r="AB122" i="19"/>
  <c r="AO122" i="19" s="1"/>
  <c r="BB122" i="19" s="1"/>
  <c r="AA122" i="19"/>
  <c r="AN122" i="19" s="1"/>
  <c r="BA122" i="19" s="1"/>
  <c r="Z122" i="19"/>
  <c r="AM122" i="19" s="1"/>
  <c r="AZ122" i="19" s="1"/>
  <c r="AK121" i="19"/>
  <c r="AX121" i="19" s="1"/>
  <c r="BK121" i="19" s="1"/>
  <c r="AJ121" i="19"/>
  <c r="AW121" i="19" s="1"/>
  <c r="BJ121" i="19" s="1"/>
  <c r="AI121" i="19"/>
  <c r="AV121" i="19" s="1"/>
  <c r="BI121" i="19" s="1"/>
  <c r="AH121" i="19"/>
  <c r="AU121" i="19" s="1"/>
  <c r="BH121" i="19" s="1"/>
  <c r="AG121" i="19"/>
  <c r="AT121" i="19" s="1"/>
  <c r="BG121" i="19" s="1"/>
  <c r="AF121" i="19"/>
  <c r="AS121" i="19" s="1"/>
  <c r="BF121" i="19" s="1"/>
  <c r="AE121" i="19"/>
  <c r="AR121" i="19" s="1"/>
  <c r="BE121" i="19" s="1"/>
  <c r="AD121" i="19"/>
  <c r="AQ121" i="19" s="1"/>
  <c r="BD121" i="19" s="1"/>
  <c r="AC121" i="19"/>
  <c r="AP121" i="19" s="1"/>
  <c r="BC121" i="19" s="1"/>
  <c r="AB121" i="19"/>
  <c r="AO121" i="19" s="1"/>
  <c r="BB121" i="19" s="1"/>
  <c r="AA121" i="19"/>
  <c r="AN121" i="19" s="1"/>
  <c r="BA121" i="19" s="1"/>
  <c r="Z121" i="19"/>
  <c r="AM121" i="19" s="1"/>
  <c r="AZ121" i="19" s="1"/>
  <c r="AK120" i="19"/>
  <c r="AX120" i="19" s="1"/>
  <c r="BK120" i="19" s="1"/>
  <c r="AJ120" i="19"/>
  <c r="AW120" i="19" s="1"/>
  <c r="BJ120" i="19" s="1"/>
  <c r="AI120" i="19"/>
  <c r="AV120" i="19" s="1"/>
  <c r="BI120" i="19" s="1"/>
  <c r="AH120" i="19"/>
  <c r="AU120" i="19" s="1"/>
  <c r="BH120" i="19" s="1"/>
  <c r="AG120" i="19"/>
  <c r="AT120" i="19" s="1"/>
  <c r="BG120" i="19" s="1"/>
  <c r="AF120" i="19"/>
  <c r="AS120" i="19" s="1"/>
  <c r="BF120" i="19" s="1"/>
  <c r="AE120" i="19"/>
  <c r="AR120" i="19" s="1"/>
  <c r="BE120" i="19" s="1"/>
  <c r="AD120" i="19"/>
  <c r="AQ120" i="19" s="1"/>
  <c r="BD120" i="19" s="1"/>
  <c r="AC120" i="19"/>
  <c r="AP120" i="19" s="1"/>
  <c r="BC120" i="19" s="1"/>
  <c r="AB120" i="19"/>
  <c r="AO120" i="19" s="1"/>
  <c r="BB120" i="19" s="1"/>
  <c r="AA120" i="19"/>
  <c r="AN120" i="19" s="1"/>
  <c r="BA120" i="19" s="1"/>
  <c r="Z120" i="19"/>
  <c r="AM120" i="19" s="1"/>
  <c r="AZ120" i="19" s="1"/>
  <c r="AK119" i="19"/>
  <c r="AX119" i="19" s="1"/>
  <c r="BK119" i="19" s="1"/>
  <c r="AJ119" i="19"/>
  <c r="AW119" i="19" s="1"/>
  <c r="BJ119" i="19" s="1"/>
  <c r="AI119" i="19"/>
  <c r="AV119" i="19" s="1"/>
  <c r="BI119" i="19" s="1"/>
  <c r="AH119" i="19"/>
  <c r="AU119" i="19" s="1"/>
  <c r="BH119" i="19" s="1"/>
  <c r="AG119" i="19"/>
  <c r="AT119" i="19" s="1"/>
  <c r="BG119" i="19" s="1"/>
  <c r="AF119" i="19"/>
  <c r="AS119" i="19" s="1"/>
  <c r="BF119" i="19" s="1"/>
  <c r="AE119" i="19"/>
  <c r="AR119" i="19" s="1"/>
  <c r="BE119" i="19" s="1"/>
  <c r="AD119" i="19"/>
  <c r="AQ119" i="19" s="1"/>
  <c r="BD119" i="19" s="1"/>
  <c r="AC119" i="19"/>
  <c r="AP119" i="19" s="1"/>
  <c r="BC119" i="19" s="1"/>
  <c r="AB119" i="19"/>
  <c r="AO119" i="19" s="1"/>
  <c r="BB119" i="19" s="1"/>
  <c r="AA119" i="19"/>
  <c r="AN119" i="19" s="1"/>
  <c r="BA119" i="19" s="1"/>
  <c r="Z119" i="19"/>
  <c r="AM119" i="19" s="1"/>
  <c r="AZ119" i="19" s="1"/>
  <c r="AK118" i="19"/>
  <c r="AX118" i="19" s="1"/>
  <c r="BK118" i="19" s="1"/>
  <c r="AJ118" i="19"/>
  <c r="AW118" i="19" s="1"/>
  <c r="BJ118" i="19" s="1"/>
  <c r="AI118" i="19"/>
  <c r="AV118" i="19" s="1"/>
  <c r="BI118" i="19" s="1"/>
  <c r="AH118" i="19"/>
  <c r="AU118" i="19" s="1"/>
  <c r="BH118" i="19" s="1"/>
  <c r="AG118" i="19"/>
  <c r="AT118" i="19" s="1"/>
  <c r="BG118" i="19" s="1"/>
  <c r="AF118" i="19"/>
  <c r="AS118" i="19" s="1"/>
  <c r="BF118" i="19" s="1"/>
  <c r="AE118" i="19"/>
  <c r="AR118" i="19" s="1"/>
  <c r="BE118" i="19" s="1"/>
  <c r="AD118" i="19"/>
  <c r="AQ118" i="19" s="1"/>
  <c r="BD118" i="19" s="1"/>
  <c r="AC118" i="19"/>
  <c r="AP118" i="19" s="1"/>
  <c r="BC118" i="19" s="1"/>
  <c r="AB118" i="19"/>
  <c r="AO118" i="19" s="1"/>
  <c r="BB118" i="19" s="1"/>
  <c r="AA118" i="19"/>
  <c r="AN118" i="19" s="1"/>
  <c r="BA118" i="19" s="1"/>
  <c r="Z118" i="19"/>
  <c r="AM118" i="19" s="1"/>
  <c r="AZ118" i="19" s="1"/>
  <c r="AK117" i="19"/>
  <c r="AX117" i="19" s="1"/>
  <c r="BK117" i="19" s="1"/>
  <c r="AJ117" i="19"/>
  <c r="AW117" i="19" s="1"/>
  <c r="BJ117" i="19" s="1"/>
  <c r="AI117" i="19"/>
  <c r="AV117" i="19" s="1"/>
  <c r="BI117" i="19" s="1"/>
  <c r="AH117" i="19"/>
  <c r="AU117" i="19" s="1"/>
  <c r="BH117" i="19" s="1"/>
  <c r="AG117" i="19"/>
  <c r="AT117" i="19" s="1"/>
  <c r="BG117" i="19" s="1"/>
  <c r="AF117" i="19"/>
  <c r="AS117" i="19" s="1"/>
  <c r="BF117" i="19" s="1"/>
  <c r="AE117" i="19"/>
  <c r="AR117" i="19" s="1"/>
  <c r="BE117" i="19" s="1"/>
  <c r="AD117" i="19"/>
  <c r="AQ117" i="19" s="1"/>
  <c r="BD117" i="19" s="1"/>
  <c r="AC117" i="19"/>
  <c r="AP117" i="19" s="1"/>
  <c r="BC117" i="19" s="1"/>
  <c r="AB117" i="19"/>
  <c r="AO117" i="19" s="1"/>
  <c r="BB117" i="19" s="1"/>
  <c r="AA117" i="19"/>
  <c r="AN117" i="19" s="1"/>
  <c r="BA117" i="19" s="1"/>
  <c r="Z117" i="19"/>
  <c r="AM117" i="19" s="1"/>
  <c r="AZ117" i="19" s="1"/>
  <c r="AK116" i="19"/>
  <c r="AX116" i="19" s="1"/>
  <c r="BK116" i="19" s="1"/>
  <c r="AJ116" i="19"/>
  <c r="AW116" i="19" s="1"/>
  <c r="BJ116" i="19" s="1"/>
  <c r="AI116" i="19"/>
  <c r="AV116" i="19" s="1"/>
  <c r="BI116" i="19" s="1"/>
  <c r="AH116" i="19"/>
  <c r="AU116" i="19" s="1"/>
  <c r="BH116" i="19" s="1"/>
  <c r="AG116" i="19"/>
  <c r="AT116" i="19" s="1"/>
  <c r="BG116" i="19" s="1"/>
  <c r="AF116" i="19"/>
  <c r="AS116" i="19" s="1"/>
  <c r="BF116" i="19" s="1"/>
  <c r="AE116" i="19"/>
  <c r="AR116" i="19" s="1"/>
  <c r="BE116" i="19" s="1"/>
  <c r="AD116" i="19"/>
  <c r="AQ116" i="19" s="1"/>
  <c r="BD116" i="19" s="1"/>
  <c r="AC116" i="19"/>
  <c r="AP116" i="19" s="1"/>
  <c r="BC116" i="19" s="1"/>
  <c r="AB116" i="19"/>
  <c r="AO116" i="19" s="1"/>
  <c r="BB116" i="19" s="1"/>
  <c r="AA116" i="19"/>
  <c r="AN116" i="19" s="1"/>
  <c r="BA116" i="19" s="1"/>
  <c r="Z116" i="19"/>
  <c r="AM116" i="19" s="1"/>
  <c r="AZ116" i="19" s="1"/>
  <c r="AK115" i="19"/>
  <c r="AX115" i="19" s="1"/>
  <c r="BK115" i="19" s="1"/>
  <c r="AJ115" i="19"/>
  <c r="AW115" i="19" s="1"/>
  <c r="BJ115" i="19" s="1"/>
  <c r="AI115" i="19"/>
  <c r="AV115" i="19" s="1"/>
  <c r="BI115" i="19" s="1"/>
  <c r="AH115" i="19"/>
  <c r="AU115" i="19" s="1"/>
  <c r="BH115" i="19" s="1"/>
  <c r="AG115" i="19"/>
  <c r="AT115" i="19" s="1"/>
  <c r="BG115" i="19" s="1"/>
  <c r="AF115" i="19"/>
  <c r="AS115" i="19" s="1"/>
  <c r="BF115" i="19" s="1"/>
  <c r="AE115" i="19"/>
  <c r="AR115" i="19" s="1"/>
  <c r="BE115" i="19" s="1"/>
  <c r="AD115" i="19"/>
  <c r="AQ115" i="19" s="1"/>
  <c r="BD115" i="19" s="1"/>
  <c r="AC115" i="19"/>
  <c r="AP115" i="19" s="1"/>
  <c r="BC115" i="19" s="1"/>
  <c r="AB115" i="19"/>
  <c r="AO115" i="19" s="1"/>
  <c r="BB115" i="19" s="1"/>
  <c r="AA115" i="19"/>
  <c r="AN115" i="19" s="1"/>
  <c r="BA115" i="19" s="1"/>
  <c r="Z115" i="19"/>
  <c r="AM115" i="19" s="1"/>
  <c r="AZ115" i="19" s="1"/>
  <c r="AK114" i="19"/>
  <c r="AX114" i="19" s="1"/>
  <c r="BK114" i="19" s="1"/>
  <c r="AJ114" i="19"/>
  <c r="AW114" i="19" s="1"/>
  <c r="BJ114" i="19" s="1"/>
  <c r="AI114" i="19"/>
  <c r="AV114" i="19" s="1"/>
  <c r="BI114" i="19" s="1"/>
  <c r="AH114" i="19"/>
  <c r="AU114" i="19" s="1"/>
  <c r="BH114" i="19" s="1"/>
  <c r="AG114" i="19"/>
  <c r="AT114" i="19" s="1"/>
  <c r="BG114" i="19" s="1"/>
  <c r="AF114" i="19"/>
  <c r="AS114" i="19" s="1"/>
  <c r="BF114" i="19" s="1"/>
  <c r="AE114" i="19"/>
  <c r="AR114" i="19" s="1"/>
  <c r="BE114" i="19" s="1"/>
  <c r="AD114" i="19"/>
  <c r="AQ114" i="19" s="1"/>
  <c r="BD114" i="19" s="1"/>
  <c r="AC114" i="19"/>
  <c r="AP114" i="19" s="1"/>
  <c r="BC114" i="19" s="1"/>
  <c r="AB114" i="19"/>
  <c r="AO114" i="19" s="1"/>
  <c r="BB114" i="19" s="1"/>
  <c r="AA114" i="19"/>
  <c r="AN114" i="19" s="1"/>
  <c r="BA114" i="19" s="1"/>
  <c r="Z114" i="19"/>
  <c r="AM114" i="19" s="1"/>
  <c r="AZ114" i="19" s="1"/>
  <c r="AK113" i="19"/>
  <c r="AX113" i="19" s="1"/>
  <c r="BK113" i="19" s="1"/>
  <c r="AJ113" i="19"/>
  <c r="AW113" i="19" s="1"/>
  <c r="BJ113" i="19" s="1"/>
  <c r="AI113" i="19"/>
  <c r="AV113" i="19" s="1"/>
  <c r="BI113" i="19" s="1"/>
  <c r="AH113" i="19"/>
  <c r="AU113" i="19" s="1"/>
  <c r="BH113" i="19" s="1"/>
  <c r="AG113" i="19"/>
  <c r="AT113" i="19" s="1"/>
  <c r="BG113" i="19" s="1"/>
  <c r="AF113" i="19"/>
  <c r="AS113" i="19" s="1"/>
  <c r="BF113" i="19" s="1"/>
  <c r="AE113" i="19"/>
  <c r="AR113" i="19" s="1"/>
  <c r="BE113" i="19" s="1"/>
  <c r="AD113" i="19"/>
  <c r="AQ113" i="19" s="1"/>
  <c r="BD113" i="19" s="1"/>
  <c r="AC113" i="19"/>
  <c r="AP113" i="19" s="1"/>
  <c r="BC113" i="19" s="1"/>
  <c r="AB113" i="19"/>
  <c r="AO113" i="19" s="1"/>
  <c r="BB113" i="19" s="1"/>
  <c r="AA113" i="19"/>
  <c r="AN113" i="19" s="1"/>
  <c r="BA113" i="19" s="1"/>
  <c r="Z113" i="19"/>
  <c r="AM113" i="19" s="1"/>
  <c r="AZ113" i="19" s="1"/>
  <c r="AK112" i="19"/>
  <c r="AX112" i="19" s="1"/>
  <c r="BK112" i="19" s="1"/>
  <c r="AJ112" i="19"/>
  <c r="AW112" i="19" s="1"/>
  <c r="BJ112" i="19" s="1"/>
  <c r="AI112" i="19"/>
  <c r="AV112" i="19" s="1"/>
  <c r="BI112" i="19" s="1"/>
  <c r="AH112" i="19"/>
  <c r="AU112" i="19" s="1"/>
  <c r="BH112" i="19" s="1"/>
  <c r="AG112" i="19"/>
  <c r="AT112" i="19" s="1"/>
  <c r="BG112" i="19" s="1"/>
  <c r="AF112" i="19"/>
  <c r="AS112" i="19" s="1"/>
  <c r="BF112" i="19" s="1"/>
  <c r="AE112" i="19"/>
  <c r="AR112" i="19" s="1"/>
  <c r="BE112" i="19" s="1"/>
  <c r="AD112" i="19"/>
  <c r="AQ112" i="19" s="1"/>
  <c r="BD112" i="19" s="1"/>
  <c r="AC112" i="19"/>
  <c r="AP112" i="19" s="1"/>
  <c r="BC112" i="19" s="1"/>
  <c r="AB112" i="19"/>
  <c r="AO112" i="19" s="1"/>
  <c r="BB112" i="19" s="1"/>
  <c r="AA112" i="19"/>
  <c r="AN112" i="19" s="1"/>
  <c r="BA112" i="19" s="1"/>
  <c r="Z112" i="19"/>
  <c r="AM112" i="19" s="1"/>
  <c r="AZ112" i="19" s="1"/>
  <c r="AK111" i="19"/>
  <c r="AX111" i="19" s="1"/>
  <c r="BK111" i="19" s="1"/>
  <c r="AJ111" i="19"/>
  <c r="AW111" i="19" s="1"/>
  <c r="BJ111" i="19" s="1"/>
  <c r="AI111" i="19"/>
  <c r="AV111" i="19" s="1"/>
  <c r="BI111" i="19" s="1"/>
  <c r="AH111" i="19"/>
  <c r="AU111" i="19" s="1"/>
  <c r="BH111" i="19" s="1"/>
  <c r="AG111" i="19"/>
  <c r="AT111" i="19" s="1"/>
  <c r="BG111" i="19" s="1"/>
  <c r="AF111" i="19"/>
  <c r="AS111" i="19" s="1"/>
  <c r="BF111" i="19" s="1"/>
  <c r="AE111" i="19"/>
  <c r="AR111" i="19" s="1"/>
  <c r="BE111" i="19" s="1"/>
  <c r="AD111" i="19"/>
  <c r="AQ111" i="19" s="1"/>
  <c r="BD111" i="19" s="1"/>
  <c r="AC111" i="19"/>
  <c r="AP111" i="19" s="1"/>
  <c r="BC111" i="19" s="1"/>
  <c r="AB111" i="19"/>
  <c r="AO111" i="19" s="1"/>
  <c r="BB111" i="19" s="1"/>
  <c r="AA111" i="19"/>
  <c r="AN111" i="19" s="1"/>
  <c r="BA111" i="19" s="1"/>
  <c r="Z111" i="19"/>
  <c r="AM111" i="19" s="1"/>
  <c r="AZ111" i="19" s="1"/>
  <c r="AK110" i="19"/>
  <c r="AX110" i="19" s="1"/>
  <c r="BK110" i="19" s="1"/>
  <c r="AJ110" i="19"/>
  <c r="AW110" i="19" s="1"/>
  <c r="BJ110" i="19" s="1"/>
  <c r="AI110" i="19"/>
  <c r="AV110" i="19" s="1"/>
  <c r="BI110" i="19" s="1"/>
  <c r="AH110" i="19"/>
  <c r="AU110" i="19" s="1"/>
  <c r="BH110" i="19" s="1"/>
  <c r="AG110" i="19"/>
  <c r="AT110" i="19" s="1"/>
  <c r="BG110" i="19" s="1"/>
  <c r="AF110" i="19"/>
  <c r="AS110" i="19" s="1"/>
  <c r="BF110" i="19" s="1"/>
  <c r="AE110" i="19"/>
  <c r="AR110" i="19" s="1"/>
  <c r="BE110" i="19" s="1"/>
  <c r="AD110" i="19"/>
  <c r="AQ110" i="19" s="1"/>
  <c r="BD110" i="19" s="1"/>
  <c r="AC110" i="19"/>
  <c r="AP110" i="19" s="1"/>
  <c r="BC110" i="19" s="1"/>
  <c r="AB110" i="19"/>
  <c r="AO110" i="19" s="1"/>
  <c r="BB110" i="19" s="1"/>
  <c r="AA110" i="19"/>
  <c r="AN110" i="19" s="1"/>
  <c r="BA110" i="19" s="1"/>
  <c r="Z110" i="19"/>
  <c r="AM110" i="19" s="1"/>
  <c r="AZ110" i="19" s="1"/>
  <c r="AK109" i="19"/>
  <c r="AX109" i="19" s="1"/>
  <c r="BK109" i="19" s="1"/>
  <c r="AJ109" i="19"/>
  <c r="AW109" i="19" s="1"/>
  <c r="BJ109" i="19" s="1"/>
  <c r="AI109" i="19"/>
  <c r="AV109" i="19" s="1"/>
  <c r="BI109" i="19" s="1"/>
  <c r="AH109" i="19"/>
  <c r="AU109" i="19" s="1"/>
  <c r="BH109" i="19" s="1"/>
  <c r="AG109" i="19"/>
  <c r="AT109" i="19" s="1"/>
  <c r="BG109" i="19" s="1"/>
  <c r="AF109" i="19"/>
  <c r="AS109" i="19" s="1"/>
  <c r="BF109" i="19" s="1"/>
  <c r="AE109" i="19"/>
  <c r="AR109" i="19" s="1"/>
  <c r="BE109" i="19" s="1"/>
  <c r="AD109" i="19"/>
  <c r="AQ109" i="19" s="1"/>
  <c r="BD109" i="19" s="1"/>
  <c r="AC109" i="19"/>
  <c r="AP109" i="19" s="1"/>
  <c r="BC109" i="19" s="1"/>
  <c r="AB109" i="19"/>
  <c r="AO109" i="19" s="1"/>
  <c r="BB109" i="19" s="1"/>
  <c r="AA109" i="19"/>
  <c r="AN109" i="19" s="1"/>
  <c r="BA109" i="19" s="1"/>
  <c r="Z109" i="19"/>
  <c r="AM109" i="19" s="1"/>
  <c r="AZ109" i="19" s="1"/>
  <c r="AK108" i="19"/>
  <c r="AX108" i="19" s="1"/>
  <c r="BK108" i="19" s="1"/>
  <c r="AJ108" i="19"/>
  <c r="AW108" i="19" s="1"/>
  <c r="BJ108" i="19" s="1"/>
  <c r="AI108" i="19"/>
  <c r="AV108" i="19" s="1"/>
  <c r="BI108" i="19" s="1"/>
  <c r="AH108" i="19"/>
  <c r="AU108" i="19" s="1"/>
  <c r="BH108" i="19" s="1"/>
  <c r="AG108" i="19"/>
  <c r="AT108" i="19" s="1"/>
  <c r="BG108" i="19" s="1"/>
  <c r="AF108" i="19"/>
  <c r="AS108" i="19" s="1"/>
  <c r="BF108" i="19" s="1"/>
  <c r="AE108" i="19"/>
  <c r="AR108" i="19" s="1"/>
  <c r="BE108" i="19" s="1"/>
  <c r="AD108" i="19"/>
  <c r="AQ108" i="19" s="1"/>
  <c r="BD108" i="19" s="1"/>
  <c r="AC108" i="19"/>
  <c r="AP108" i="19" s="1"/>
  <c r="BC108" i="19" s="1"/>
  <c r="AB108" i="19"/>
  <c r="AO108" i="19" s="1"/>
  <c r="BB108" i="19" s="1"/>
  <c r="AA108" i="19"/>
  <c r="AN108" i="19" s="1"/>
  <c r="BA108" i="19" s="1"/>
  <c r="Z108" i="19"/>
  <c r="AM108" i="19" s="1"/>
  <c r="AZ108" i="19" s="1"/>
  <c r="AK107" i="19"/>
  <c r="AX107" i="19" s="1"/>
  <c r="BK107" i="19" s="1"/>
  <c r="AJ107" i="19"/>
  <c r="AW107" i="19" s="1"/>
  <c r="BJ107" i="19" s="1"/>
  <c r="AI107" i="19"/>
  <c r="AV107" i="19" s="1"/>
  <c r="BI107" i="19" s="1"/>
  <c r="AH107" i="19"/>
  <c r="AU107" i="19" s="1"/>
  <c r="BH107" i="19" s="1"/>
  <c r="AG107" i="19"/>
  <c r="AT107" i="19" s="1"/>
  <c r="BG107" i="19" s="1"/>
  <c r="AF107" i="19"/>
  <c r="AS107" i="19" s="1"/>
  <c r="BF107" i="19" s="1"/>
  <c r="AE107" i="19"/>
  <c r="AR107" i="19" s="1"/>
  <c r="BE107" i="19" s="1"/>
  <c r="AD107" i="19"/>
  <c r="AQ107" i="19" s="1"/>
  <c r="BD107" i="19" s="1"/>
  <c r="AC107" i="19"/>
  <c r="AP107" i="19" s="1"/>
  <c r="BC107" i="19" s="1"/>
  <c r="AB107" i="19"/>
  <c r="AO107" i="19" s="1"/>
  <c r="BB107" i="19" s="1"/>
  <c r="AA107" i="19"/>
  <c r="AN107" i="19" s="1"/>
  <c r="BA107" i="19" s="1"/>
  <c r="Z107" i="19"/>
  <c r="AM107" i="19" s="1"/>
  <c r="AZ107" i="19" s="1"/>
  <c r="AK106" i="19"/>
  <c r="AX106" i="19" s="1"/>
  <c r="BK106" i="19" s="1"/>
  <c r="AJ106" i="19"/>
  <c r="AW106" i="19" s="1"/>
  <c r="BJ106" i="19" s="1"/>
  <c r="AI106" i="19"/>
  <c r="AV106" i="19" s="1"/>
  <c r="BI106" i="19" s="1"/>
  <c r="AH106" i="19"/>
  <c r="AU106" i="19" s="1"/>
  <c r="BH106" i="19" s="1"/>
  <c r="AG106" i="19"/>
  <c r="AT106" i="19" s="1"/>
  <c r="BG106" i="19" s="1"/>
  <c r="AF106" i="19"/>
  <c r="AS106" i="19" s="1"/>
  <c r="BF106" i="19" s="1"/>
  <c r="AE106" i="19"/>
  <c r="AR106" i="19" s="1"/>
  <c r="BE106" i="19" s="1"/>
  <c r="AD106" i="19"/>
  <c r="AQ106" i="19" s="1"/>
  <c r="BD106" i="19" s="1"/>
  <c r="AC106" i="19"/>
  <c r="AP106" i="19" s="1"/>
  <c r="BC106" i="19" s="1"/>
  <c r="AB106" i="19"/>
  <c r="AO106" i="19" s="1"/>
  <c r="BB106" i="19" s="1"/>
  <c r="AA106" i="19"/>
  <c r="AN106" i="19" s="1"/>
  <c r="BA106" i="19" s="1"/>
  <c r="AM106" i="19"/>
  <c r="AZ106" i="19" s="1"/>
  <c r="AK105" i="19"/>
  <c r="AX105" i="19" s="1"/>
  <c r="BK105" i="19" s="1"/>
  <c r="AJ105" i="19"/>
  <c r="AW105" i="19" s="1"/>
  <c r="BJ105" i="19" s="1"/>
  <c r="AI105" i="19"/>
  <c r="AV105" i="19" s="1"/>
  <c r="BI105" i="19" s="1"/>
  <c r="AH105" i="19"/>
  <c r="AU105" i="19" s="1"/>
  <c r="BH105" i="19" s="1"/>
  <c r="AG105" i="19"/>
  <c r="AT105" i="19" s="1"/>
  <c r="BG105" i="19" s="1"/>
  <c r="AF105" i="19"/>
  <c r="AS105" i="19" s="1"/>
  <c r="BF105" i="19" s="1"/>
  <c r="AE105" i="19"/>
  <c r="AR105" i="19" s="1"/>
  <c r="BE105" i="19" s="1"/>
  <c r="AD105" i="19"/>
  <c r="AQ105" i="19" s="1"/>
  <c r="BD105" i="19" s="1"/>
  <c r="AC105" i="19"/>
  <c r="AP105" i="19" s="1"/>
  <c r="BC105" i="19" s="1"/>
  <c r="AB105" i="19"/>
  <c r="AO105" i="19" s="1"/>
  <c r="BB105" i="19" s="1"/>
  <c r="AA105" i="19"/>
  <c r="AN105" i="19" s="1"/>
  <c r="BA105" i="19" s="1"/>
  <c r="Z105" i="19"/>
  <c r="AM105" i="19" s="1"/>
  <c r="AZ105" i="19" s="1"/>
  <c r="AK104" i="19"/>
  <c r="AX104" i="19" s="1"/>
  <c r="BK104" i="19" s="1"/>
  <c r="AJ104" i="19"/>
  <c r="AW104" i="19" s="1"/>
  <c r="BJ104" i="19" s="1"/>
  <c r="AI104" i="19"/>
  <c r="AV104" i="19" s="1"/>
  <c r="BI104" i="19" s="1"/>
  <c r="AH104" i="19"/>
  <c r="AU104" i="19" s="1"/>
  <c r="BH104" i="19" s="1"/>
  <c r="AG104" i="19"/>
  <c r="AT104" i="19" s="1"/>
  <c r="BG104" i="19" s="1"/>
  <c r="AF104" i="19"/>
  <c r="AS104" i="19" s="1"/>
  <c r="BF104" i="19" s="1"/>
  <c r="AE104" i="19"/>
  <c r="AR104" i="19" s="1"/>
  <c r="BE104" i="19" s="1"/>
  <c r="AD104" i="19"/>
  <c r="AQ104" i="19" s="1"/>
  <c r="BD104" i="19" s="1"/>
  <c r="AC104" i="19"/>
  <c r="AP104" i="19" s="1"/>
  <c r="BC104" i="19" s="1"/>
  <c r="AB104" i="19"/>
  <c r="AO104" i="19" s="1"/>
  <c r="BB104" i="19" s="1"/>
  <c r="AA104" i="19"/>
  <c r="AN104" i="19" s="1"/>
  <c r="BA104" i="19" s="1"/>
  <c r="Z104" i="19"/>
  <c r="AM104" i="19" s="1"/>
  <c r="AZ104" i="19" s="1"/>
  <c r="AK103" i="19"/>
  <c r="AX103" i="19" s="1"/>
  <c r="BK103" i="19" s="1"/>
  <c r="AJ103" i="19"/>
  <c r="AW103" i="19" s="1"/>
  <c r="BJ103" i="19" s="1"/>
  <c r="AI103" i="19"/>
  <c r="AV103" i="19" s="1"/>
  <c r="BI103" i="19" s="1"/>
  <c r="AH103" i="19"/>
  <c r="AU103" i="19" s="1"/>
  <c r="BH103" i="19" s="1"/>
  <c r="AG103" i="19"/>
  <c r="AT103" i="19" s="1"/>
  <c r="BG103" i="19" s="1"/>
  <c r="AF103" i="19"/>
  <c r="AS103" i="19" s="1"/>
  <c r="BF103" i="19" s="1"/>
  <c r="AE103" i="19"/>
  <c r="AR103" i="19" s="1"/>
  <c r="BE103" i="19" s="1"/>
  <c r="AD103" i="19"/>
  <c r="AQ103" i="19" s="1"/>
  <c r="BD103" i="19" s="1"/>
  <c r="AC103" i="19"/>
  <c r="AP103" i="19" s="1"/>
  <c r="BC103" i="19" s="1"/>
  <c r="AB103" i="19"/>
  <c r="AO103" i="19" s="1"/>
  <c r="BB103" i="19" s="1"/>
  <c r="AA103" i="19"/>
  <c r="AN103" i="19" s="1"/>
  <c r="BA103" i="19" s="1"/>
  <c r="Z103" i="19"/>
  <c r="AM103" i="19" s="1"/>
  <c r="AZ103" i="19" s="1"/>
  <c r="AK102" i="19"/>
  <c r="AX102" i="19" s="1"/>
  <c r="BK102" i="19" s="1"/>
  <c r="AJ102" i="19"/>
  <c r="AW102" i="19" s="1"/>
  <c r="BJ102" i="19" s="1"/>
  <c r="AI102" i="19"/>
  <c r="AV102" i="19" s="1"/>
  <c r="BI102" i="19" s="1"/>
  <c r="AH102" i="19"/>
  <c r="AU102" i="19" s="1"/>
  <c r="BH102" i="19" s="1"/>
  <c r="AG102" i="19"/>
  <c r="AT102" i="19" s="1"/>
  <c r="BG102" i="19" s="1"/>
  <c r="AF102" i="19"/>
  <c r="AS102" i="19" s="1"/>
  <c r="BF102" i="19" s="1"/>
  <c r="AE102" i="19"/>
  <c r="AR102" i="19" s="1"/>
  <c r="BE102" i="19" s="1"/>
  <c r="AD102" i="19"/>
  <c r="AQ102" i="19" s="1"/>
  <c r="BD102" i="19" s="1"/>
  <c r="AC102" i="19"/>
  <c r="AP102" i="19" s="1"/>
  <c r="BC102" i="19" s="1"/>
  <c r="AB102" i="19"/>
  <c r="AO102" i="19" s="1"/>
  <c r="BB102" i="19" s="1"/>
  <c r="AA102" i="19"/>
  <c r="AN102" i="19" s="1"/>
  <c r="BA102" i="19" s="1"/>
  <c r="Z102" i="19"/>
  <c r="AM102" i="19" s="1"/>
  <c r="AZ102" i="19" s="1"/>
  <c r="AK101" i="19"/>
  <c r="AX101" i="19" s="1"/>
  <c r="BK101" i="19" s="1"/>
  <c r="AJ101" i="19"/>
  <c r="AW101" i="19" s="1"/>
  <c r="BJ101" i="19" s="1"/>
  <c r="AI101" i="19"/>
  <c r="AV101" i="19" s="1"/>
  <c r="BI101" i="19" s="1"/>
  <c r="AH101" i="19"/>
  <c r="AU101" i="19" s="1"/>
  <c r="BH101" i="19" s="1"/>
  <c r="AG101" i="19"/>
  <c r="AT101" i="19" s="1"/>
  <c r="BG101" i="19" s="1"/>
  <c r="AF101" i="19"/>
  <c r="AS101" i="19" s="1"/>
  <c r="BF101" i="19" s="1"/>
  <c r="AE101" i="19"/>
  <c r="AR101" i="19" s="1"/>
  <c r="BE101" i="19" s="1"/>
  <c r="AD101" i="19"/>
  <c r="AQ101" i="19" s="1"/>
  <c r="BD101" i="19" s="1"/>
  <c r="AC101" i="19"/>
  <c r="AP101" i="19" s="1"/>
  <c r="BC101" i="19" s="1"/>
  <c r="AB101" i="19"/>
  <c r="AO101" i="19" s="1"/>
  <c r="BB101" i="19" s="1"/>
  <c r="AA101" i="19"/>
  <c r="AN101" i="19" s="1"/>
  <c r="BA101" i="19" s="1"/>
  <c r="AM101" i="19"/>
  <c r="AZ101" i="19" s="1"/>
  <c r="AK100" i="19"/>
  <c r="AX100" i="19" s="1"/>
  <c r="BK100" i="19" s="1"/>
  <c r="AJ100" i="19"/>
  <c r="AW100" i="19" s="1"/>
  <c r="BJ100" i="19" s="1"/>
  <c r="AI100" i="19"/>
  <c r="AV100" i="19" s="1"/>
  <c r="BI100" i="19" s="1"/>
  <c r="AH100" i="19"/>
  <c r="AU100" i="19" s="1"/>
  <c r="BH100" i="19" s="1"/>
  <c r="AG100" i="19"/>
  <c r="AT100" i="19" s="1"/>
  <c r="BG100" i="19" s="1"/>
  <c r="AF100" i="19"/>
  <c r="AS100" i="19" s="1"/>
  <c r="BF100" i="19" s="1"/>
  <c r="AE100" i="19"/>
  <c r="AR100" i="19" s="1"/>
  <c r="BE100" i="19" s="1"/>
  <c r="AD100" i="19"/>
  <c r="AQ100" i="19" s="1"/>
  <c r="BD100" i="19" s="1"/>
  <c r="AC100" i="19"/>
  <c r="AP100" i="19" s="1"/>
  <c r="BC100" i="19" s="1"/>
  <c r="AB100" i="19"/>
  <c r="AO100" i="19" s="1"/>
  <c r="BB100" i="19" s="1"/>
  <c r="AA100" i="19"/>
  <c r="AN100" i="19" s="1"/>
  <c r="BA100" i="19" s="1"/>
  <c r="Z100" i="19"/>
  <c r="AM100" i="19" s="1"/>
  <c r="AZ100" i="19" s="1"/>
  <c r="AK99" i="19"/>
  <c r="AX99" i="19" s="1"/>
  <c r="BK99" i="19" s="1"/>
  <c r="AJ99" i="19"/>
  <c r="AW99" i="19" s="1"/>
  <c r="BJ99" i="19" s="1"/>
  <c r="AI99" i="19"/>
  <c r="AV99" i="19" s="1"/>
  <c r="BI99" i="19" s="1"/>
  <c r="AH99" i="19"/>
  <c r="AU99" i="19" s="1"/>
  <c r="BH99" i="19" s="1"/>
  <c r="AG99" i="19"/>
  <c r="AT99" i="19" s="1"/>
  <c r="BG99" i="19" s="1"/>
  <c r="AF99" i="19"/>
  <c r="AS99" i="19" s="1"/>
  <c r="BF99" i="19" s="1"/>
  <c r="AE99" i="19"/>
  <c r="AR99" i="19" s="1"/>
  <c r="BE99" i="19" s="1"/>
  <c r="AD99" i="19"/>
  <c r="AQ99" i="19" s="1"/>
  <c r="BD99" i="19" s="1"/>
  <c r="AC99" i="19"/>
  <c r="AP99" i="19" s="1"/>
  <c r="BC99" i="19" s="1"/>
  <c r="AB99" i="19"/>
  <c r="AO99" i="19" s="1"/>
  <c r="BB99" i="19" s="1"/>
  <c r="AA99" i="19"/>
  <c r="AN99" i="19" s="1"/>
  <c r="BA99" i="19" s="1"/>
  <c r="Z99" i="19"/>
  <c r="AM99" i="19" s="1"/>
  <c r="AZ99" i="19" s="1"/>
  <c r="AK98" i="19"/>
  <c r="AX98" i="19" s="1"/>
  <c r="BK98" i="19" s="1"/>
  <c r="AJ98" i="19"/>
  <c r="AW98" i="19" s="1"/>
  <c r="BJ98" i="19" s="1"/>
  <c r="AI98" i="19"/>
  <c r="AV98" i="19" s="1"/>
  <c r="BI98" i="19" s="1"/>
  <c r="AH98" i="19"/>
  <c r="AU98" i="19" s="1"/>
  <c r="BH98" i="19" s="1"/>
  <c r="AG98" i="19"/>
  <c r="AT98" i="19" s="1"/>
  <c r="BG98" i="19" s="1"/>
  <c r="AF98" i="19"/>
  <c r="AS98" i="19" s="1"/>
  <c r="BF98" i="19" s="1"/>
  <c r="AE98" i="19"/>
  <c r="AR98" i="19" s="1"/>
  <c r="BE98" i="19" s="1"/>
  <c r="AD98" i="19"/>
  <c r="AQ98" i="19" s="1"/>
  <c r="BD98" i="19" s="1"/>
  <c r="AC98" i="19"/>
  <c r="AP98" i="19" s="1"/>
  <c r="BC98" i="19" s="1"/>
  <c r="AB98" i="19"/>
  <c r="AO98" i="19" s="1"/>
  <c r="BB98" i="19" s="1"/>
  <c r="AA98" i="19"/>
  <c r="AN98" i="19" s="1"/>
  <c r="BA98" i="19" s="1"/>
  <c r="AM98" i="19"/>
  <c r="AZ98" i="19" s="1"/>
  <c r="AK97" i="19"/>
  <c r="AX97" i="19" s="1"/>
  <c r="BK97" i="19" s="1"/>
  <c r="AJ97" i="19"/>
  <c r="AW97" i="19" s="1"/>
  <c r="BJ97" i="19" s="1"/>
  <c r="AI97" i="19"/>
  <c r="AV97" i="19" s="1"/>
  <c r="BI97" i="19" s="1"/>
  <c r="AH97" i="19"/>
  <c r="AU97" i="19" s="1"/>
  <c r="BH97" i="19" s="1"/>
  <c r="AG97" i="19"/>
  <c r="AT97" i="19" s="1"/>
  <c r="BG97" i="19" s="1"/>
  <c r="AF97" i="19"/>
  <c r="AS97" i="19" s="1"/>
  <c r="BF97" i="19" s="1"/>
  <c r="AE97" i="19"/>
  <c r="AR97" i="19" s="1"/>
  <c r="BE97" i="19" s="1"/>
  <c r="AD97" i="19"/>
  <c r="AQ97" i="19" s="1"/>
  <c r="BD97" i="19" s="1"/>
  <c r="AC97" i="19"/>
  <c r="AP97" i="19" s="1"/>
  <c r="BC97" i="19" s="1"/>
  <c r="AB97" i="19"/>
  <c r="AO97" i="19" s="1"/>
  <c r="BB97" i="19" s="1"/>
  <c r="AA97" i="19"/>
  <c r="AN97" i="19" s="1"/>
  <c r="BA97" i="19" s="1"/>
  <c r="Z97" i="19"/>
  <c r="AM97" i="19" s="1"/>
  <c r="AZ97" i="19" s="1"/>
  <c r="AK96" i="19"/>
  <c r="AX96" i="19" s="1"/>
  <c r="BK96" i="19" s="1"/>
  <c r="AJ96" i="19"/>
  <c r="AW96" i="19" s="1"/>
  <c r="BJ96" i="19" s="1"/>
  <c r="AI96" i="19"/>
  <c r="AV96" i="19" s="1"/>
  <c r="BI96" i="19" s="1"/>
  <c r="AH96" i="19"/>
  <c r="AU96" i="19" s="1"/>
  <c r="BH96" i="19" s="1"/>
  <c r="AG96" i="19"/>
  <c r="AT96" i="19" s="1"/>
  <c r="BG96" i="19" s="1"/>
  <c r="AF96" i="19"/>
  <c r="AS96" i="19" s="1"/>
  <c r="BF96" i="19" s="1"/>
  <c r="AE96" i="19"/>
  <c r="AR96" i="19" s="1"/>
  <c r="BE96" i="19" s="1"/>
  <c r="AD96" i="19"/>
  <c r="AQ96" i="19" s="1"/>
  <c r="BD96" i="19" s="1"/>
  <c r="AC96" i="19"/>
  <c r="AP96" i="19" s="1"/>
  <c r="BC96" i="19" s="1"/>
  <c r="AB96" i="19"/>
  <c r="AO96" i="19" s="1"/>
  <c r="BB96" i="19" s="1"/>
  <c r="AA96" i="19"/>
  <c r="AN96" i="19" s="1"/>
  <c r="BA96" i="19" s="1"/>
  <c r="Z96" i="19"/>
  <c r="AM96" i="19" s="1"/>
  <c r="AZ96" i="19" s="1"/>
  <c r="AK95" i="19"/>
  <c r="AX95" i="19" s="1"/>
  <c r="BK95" i="19" s="1"/>
  <c r="AJ95" i="19"/>
  <c r="AW95" i="19" s="1"/>
  <c r="BJ95" i="19" s="1"/>
  <c r="AI95" i="19"/>
  <c r="AV95" i="19" s="1"/>
  <c r="BI95" i="19" s="1"/>
  <c r="AH95" i="19"/>
  <c r="AU95" i="19" s="1"/>
  <c r="BH95" i="19" s="1"/>
  <c r="AG95" i="19"/>
  <c r="AT95" i="19" s="1"/>
  <c r="BG95" i="19" s="1"/>
  <c r="AF95" i="19"/>
  <c r="AS95" i="19" s="1"/>
  <c r="BF95" i="19" s="1"/>
  <c r="AE95" i="19"/>
  <c r="AR95" i="19" s="1"/>
  <c r="BE95" i="19" s="1"/>
  <c r="AD95" i="19"/>
  <c r="AQ95" i="19" s="1"/>
  <c r="BD95" i="19" s="1"/>
  <c r="AC95" i="19"/>
  <c r="AP95" i="19" s="1"/>
  <c r="BC95" i="19" s="1"/>
  <c r="AB95" i="19"/>
  <c r="AO95" i="19" s="1"/>
  <c r="BB95" i="19" s="1"/>
  <c r="AA95" i="19"/>
  <c r="AN95" i="19" s="1"/>
  <c r="BA95" i="19" s="1"/>
  <c r="Z95" i="19"/>
  <c r="AM95" i="19" s="1"/>
  <c r="AZ95" i="19" s="1"/>
  <c r="AK94" i="19"/>
  <c r="AX94" i="19" s="1"/>
  <c r="BK94" i="19" s="1"/>
  <c r="AJ94" i="19"/>
  <c r="AW94" i="19" s="1"/>
  <c r="BJ94" i="19" s="1"/>
  <c r="AI94" i="19"/>
  <c r="AV94" i="19" s="1"/>
  <c r="BI94" i="19" s="1"/>
  <c r="AH94" i="19"/>
  <c r="AU94" i="19" s="1"/>
  <c r="BH94" i="19" s="1"/>
  <c r="AG94" i="19"/>
  <c r="AT94" i="19" s="1"/>
  <c r="BG94" i="19" s="1"/>
  <c r="AF94" i="19"/>
  <c r="AS94" i="19" s="1"/>
  <c r="BF94" i="19" s="1"/>
  <c r="AE94" i="19"/>
  <c r="AR94" i="19" s="1"/>
  <c r="BE94" i="19" s="1"/>
  <c r="AD94" i="19"/>
  <c r="AQ94" i="19" s="1"/>
  <c r="BD94" i="19" s="1"/>
  <c r="AC94" i="19"/>
  <c r="AP94" i="19" s="1"/>
  <c r="BC94" i="19" s="1"/>
  <c r="AB94" i="19"/>
  <c r="AO94" i="19" s="1"/>
  <c r="BB94" i="19" s="1"/>
  <c r="AA94" i="19"/>
  <c r="AN94" i="19" s="1"/>
  <c r="BA94" i="19" s="1"/>
  <c r="Z94" i="19"/>
  <c r="AM94" i="19" s="1"/>
  <c r="AZ94" i="19" s="1"/>
  <c r="AK93" i="19"/>
  <c r="AX93" i="19" s="1"/>
  <c r="BK93" i="19" s="1"/>
  <c r="AJ93" i="19"/>
  <c r="AW93" i="19" s="1"/>
  <c r="BJ93" i="19" s="1"/>
  <c r="AI93" i="19"/>
  <c r="AV93" i="19" s="1"/>
  <c r="BI93" i="19" s="1"/>
  <c r="AH93" i="19"/>
  <c r="AU93" i="19" s="1"/>
  <c r="BH93" i="19" s="1"/>
  <c r="AG93" i="19"/>
  <c r="AT93" i="19" s="1"/>
  <c r="BG93" i="19" s="1"/>
  <c r="AF93" i="19"/>
  <c r="AS93" i="19" s="1"/>
  <c r="BF93" i="19" s="1"/>
  <c r="AE93" i="19"/>
  <c r="AR93" i="19" s="1"/>
  <c r="BE93" i="19" s="1"/>
  <c r="AD93" i="19"/>
  <c r="AQ93" i="19" s="1"/>
  <c r="BD93" i="19" s="1"/>
  <c r="AC93" i="19"/>
  <c r="AP93" i="19" s="1"/>
  <c r="BC93" i="19" s="1"/>
  <c r="AB93" i="19"/>
  <c r="AO93" i="19" s="1"/>
  <c r="BB93" i="19" s="1"/>
  <c r="AA93" i="19"/>
  <c r="AN93" i="19" s="1"/>
  <c r="BA93" i="19" s="1"/>
  <c r="Z93" i="19"/>
  <c r="AM93" i="19" s="1"/>
  <c r="AZ93" i="19" s="1"/>
  <c r="AK92" i="19"/>
  <c r="AX92" i="19" s="1"/>
  <c r="BK92" i="19" s="1"/>
  <c r="AJ92" i="19"/>
  <c r="AW92" i="19" s="1"/>
  <c r="BJ92" i="19" s="1"/>
  <c r="AI92" i="19"/>
  <c r="AV92" i="19" s="1"/>
  <c r="BI92" i="19" s="1"/>
  <c r="AH92" i="19"/>
  <c r="AU92" i="19" s="1"/>
  <c r="BH92" i="19" s="1"/>
  <c r="AG92" i="19"/>
  <c r="AT92" i="19" s="1"/>
  <c r="BG92" i="19" s="1"/>
  <c r="AF92" i="19"/>
  <c r="AS92" i="19" s="1"/>
  <c r="BF92" i="19" s="1"/>
  <c r="AE92" i="19"/>
  <c r="AR92" i="19" s="1"/>
  <c r="BE92" i="19" s="1"/>
  <c r="AD92" i="19"/>
  <c r="AQ92" i="19" s="1"/>
  <c r="BD92" i="19" s="1"/>
  <c r="AC92" i="19"/>
  <c r="AP92" i="19" s="1"/>
  <c r="BC92" i="19" s="1"/>
  <c r="AB92" i="19"/>
  <c r="AO92" i="19" s="1"/>
  <c r="BB92" i="19" s="1"/>
  <c r="AA92" i="19"/>
  <c r="AN92" i="19" s="1"/>
  <c r="BA92" i="19" s="1"/>
  <c r="Z92" i="19"/>
  <c r="AM92" i="19" s="1"/>
  <c r="AZ92" i="19" s="1"/>
  <c r="AK91" i="19"/>
  <c r="AX91" i="19" s="1"/>
  <c r="BK91" i="19" s="1"/>
  <c r="AJ91" i="19"/>
  <c r="AW91" i="19" s="1"/>
  <c r="BJ91" i="19" s="1"/>
  <c r="AI91" i="19"/>
  <c r="AV91" i="19" s="1"/>
  <c r="BI91" i="19" s="1"/>
  <c r="AH91" i="19"/>
  <c r="AU91" i="19" s="1"/>
  <c r="BH91" i="19" s="1"/>
  <c r="AG91" i="19"/>
  <c r="AT91" i="19" s="1"/>
  <c r="BG91" i="19" s="1"/>
  <c r="AF91" i="19"/>
  <c r="AS91" i="19" s="1"/>
  <c r="BF91" i="19" s="1"/>
  <c r="AE91" i="19"/>
  <c r="AR91" i="19" s="1"/>
  <c r="BE91" i="19" s="1"/>
  <c r="AD91" i="19"/>
  <c r="AQ91" i="19" s="1"/>
  <c r="BD91" i="19" s="1"/>
  <c r="AC91" i="19"/>
  <c r="AP91" i="19" s="1"/>
  <c r="BC91" i="19" s="1"/>
  <c r="AB91" i="19"/>
  <c r="AO91" i="19" s="1"/>
  <c r="BB91" i="19" s="1"/>
  <c r="AA91" i="19"/>
  <c r="AN91" i="19" s="1"/>
  <c r="BA91" i="19" s="1"/>
  <c r="Z91" i="19"/>
  <c r="AM91" i="19" s="1"/>
  <c r="AZ91" i="19" s="1"/>
  <c r="AK90" i="19"/>
  <c r="AX90" i="19" s="1"/>
  <c r="BK90" i="19" s="1"/>
  <c r="AJ90" i="19"/>
  <c r="AW90" i="19" s="1"/>
  <c r="BJ90" i="19" s="1"/>
  <c r="AI90" i="19"/>
  <c r="AV90" i="19" s="1"/>
  <c r="BI90" i="19" s="1"/>
  <c r="AH90" i="19"/>
  <c r="AU90" i="19" s="1"/>
  <c r="BH90" i="19" s="1"/>
  <c r="AG90" i="19"/>
  <c r="AT90" i="19" s="1"/>
  <c r="BG90" i="19" s="1"/>
  <c r="AF90" i="19"/>
  <c r="AS90" i="19" s="1"/>
  <c r="BF90" i="19" s="1"/>
  <c r="AE90" i="19"/>
  <c r="AR90" i="19" s="1"/>
  <c r="BE90" i="19" s="1"/>
  <c r="AD90" i="19"/>
  <c r="AQ90" i="19" s="1"/>
  <c r="BD90" i="19" s="1"/>
  <c r="AC90" i="19"/>
  <c r="AP90" i="19" s="1"/>
  <c r="BC90" i="19" s="1"/>
  <c r="AB90" i="19"/>
  <c r="AO90" i="19" s="1"/>
  <c r="BB90" i="19" s="1"/>
  <c r="AA90" i="19"/>
  <c r="AN90" i="19" s="1"/>
  <c r="BA90" i="19" s="1"/>
  <c r="AM90" i="19"/>
  <c r="AZ90" i="19" s="1"/>
  <c r="AK89" i="19"/>
  <c r="AX89" i="19" s="1"/>
  <c r="BK89" i="19" s="1"/>
  <c r="AJ89" i="19"/>
  <c r="AW89" i="19" s="1"/>
  <c r="BJ89" i="19" s="1"/>
  <c r="AI89" i="19"/>
  <c r="AV89" i="19" s="1"/>
  <c r="BI89" i="19" s="1"/>
  <c r="AH89" i="19"/>
  <c r="AU89" i="19" s="1"/>
  <c r="BH89" i="19" s="1"/>
  <c r="AG89" i="19"/>
  <c r="AT89" i="19" s="1"/>
  <c r="BG89" i="19" s="1"/>
  <c r="AF89" i="19"/>
  <c r="AS89" i="19" s="1"/>
  <c r="BF89" i="19" s="1"/>
  <c r="AE89" i="19"/>
  <c r="AR89" i="19" s="1"/>
  <c r="BE89" i="19" s="1"/>
  <c r="AD89" i="19"/>
  <c r="AQ89" i="19" s="1"/>
  <c r="BD89" i="19" s="1"/>
  <c r="AC89" i="19"/>
  <c r="AP89" i="19" s="1"/>
  <c r="BC89" i="19" s="1"/>
  <c r="AB89" i="19"/>
  <c r="AO89" i="19" s="1"/>
  <c r="BB89" i="19" s="1"/>
  <c r="AA89" i="19"/>
  <c r="AN89" i="19" s="1"/>
  <c r="BA89" i="19" s="1"/>
  <c r="Z89" i="19"/>
  <c r="AM89" i="19" s="1"/>
  <c r="AZ89" i="19" s="1"/>
  <c r="AK88" i="19"/>
  <c r="AX88" i="19" s="1"/>
  <c r="BK88" i="19" s="1"/>
  <c r="AJ88" i="19"/>
  <c r="AW88" i="19" s="1"/>
  <c r="BJ88" i="19" s="1"/>
  <c r="AI88" i="19"/>
  <c r="AV88" i="19" s="1"/>
  <c r="BI88" i="19" s="1"/>
  <c r="AH88" i="19"/>
  <c r="AU88" i="19" s="1"/>
  <c r="BH88" i="19" s="1"/>
  <c r="AG88" i="19"/>
  <c r="AT88" i="19" s="1"/>
  <c r="BG88" i="19" s="1"/>
  <c r="AF88" i="19"/>
  <c r="AS88" i="19" s="1"/>
  <c r="BF88" i="19" s="1"/>
  <c r="AE88" i="19"/>
  <c r="AR88" i="19" s="1"/>
  <c r="BE88" i="19" s="1"/>
  <c r="AD88" i="19"/>
  <c r="AQ88" i="19" s="1"/>
  <c r="BD88" i="19" s="1"/>
  <c r="AC88" i="19"/>
  <c r="AP88" i="19" s="1"/>
  <c r="BC88" i="19" s="1"/>
  <c r="AB88" i="19"/>
  <c r="AO88" i="19" s="1"/>
  <c r="BB88" i="19" s="1"/>
  <c r="AA88" i="19"/>
  <c r="AN88" i="19" s="1"/>
  <c r="BA88" i="19" s="1"/>
  <c r="Z88" i="19"/>
  <c r="AM88" i="19" s="1"/>
  <c r="AZ88" i="19" s="1"/>
  <c r="AK87" i="19"/>
  <c r="AX87" i="19" s="1"/>
  <c r="BK87" i="19" s="1"/>
  <c r="AJ87" i="19"/>
  <c r="AW87" i="19" s="1"/>
  <c r="BJ87" i="19" s="1"/>
  <c r="AI87" i="19"/>
  <c r="AV87" i="19" s="1"/>
  <c r="BI87" i="19" s="1"/>
  <c r="AH87" i="19"/>
  <c r="AU87" i="19" s="1"/>
  <c r="BH87" i="19" s="1"/>
  <c r="AG87" i="19"/>
  <c r="AT87" i="19" s="1"/>
  <c r="BG87" i="19" s="1"/>
  <c r="AF87" i="19"/>
  <c r="AS87" i="19" s="1"/>
  <c r="BF87" i="19" s="1"/>
  <c r="AE87" i="19"/>
  <c r="AR87" i="19" s="1"/>
  <c r="BE87" i="19" s="1"/>
  <c r="AD87" i="19"/>
  <c r="AQ87" i="19" s="1"/>
  <c r="BD87" i="19" s="1"/>
  <c r="AC87" i="19"/>
  <c r="AP87" i="19" s="1"/>
  <c r="BC87" i="19" s="1"/>
  <c r="AB87" i="19"/>
  <c r="AO87" i="19" s="1"/>
  <c r="BB87" i="19" s="1"/>
  <c r="AA87" i="19"/>
  <c r="AN87" i="19" s="1"/>
  <c r="BA87" i="19" s="1"/>
  <c r="Z87" i="19"/>
  <c r="AM87" i="19" s="1"/>
  <c r="AZ87" i="19" s="1"/>
  <c r="AK86" i="19"/>
  <c r="AX86" i="19" s="1"/>
  <c r="BK86" i="19" s="1"/>
  <c r="AJ86" i="19"/>
  <c r="AW86" i="19" s="1"/>
  <c r="BJ86" i="19" s="1"/>
  <c r="AI86" i="19"/>
  <c r="AV86" i="19" s="1"/>
  <c r="BI86" i="19" s="1"/>
  <c r="AH86" i="19"/>
  <c r="AU86" i="19" s="1"/>
  <c r="BH86" i="19" s="1"/>
  <c r="AG86" i="19"/>
  <c r="AT86" i="19" s="1"/>
  <c r="BG86" i="19" s="1"/>
  <c r="AF86" i="19"/>
  <c r="AS86" i="19" s="1"/>
  <c r="BF86" i="19" s="1"/>
  <c r="AE86" i="19"/>
  <c r="AR86" i="19" s="1"/>
  <c r="BE86" i="19" s="1"/>
  <c r="AD86" i="19"/>
  <c r="AQ86" i="19" s="1"/>
  <c r="BD86" i="19" s="1"/>
  <c r="AC86" i="19"/>
  <c r="AP86" i="19" s="1"/>
  <c r="BC86" i="19" s="1"/>
  <c r="AB86" i="19"/>
  <c r="AO86" i="19" s="1"/>
  <c r="BB86" i="19" s="1"/>
  <c r="AA86" i="19"/>
  <c r="AN86" i="19" s="1"/>
  <c r="BA86" i="19" s="1"/>
  <c r="Z86" i="19"/>
  <c r="AM86" i="19" s="1"/>
  <c r="AZ86" i="19" s="1"/>
  <c r="AK85" i="19"/>
  <c r="AX85" i="19" s="1"/>
  <c r="BK85" i="19" s="1"/>
  <c r="AJ85" i="19"/>
  <c r="AW85" i="19" s="1"/>
  <c r="BJ85" i="19" s="1"/>
  <c r="AI85" i="19"/>
  <c r="AV85" i="19" s="1"/>
  <c r="BI85" i="19" s="1"/>
  <c r="AH85" i="19"/>
  <c r="AU85" i="19" s="1"/>
  <c r="BH85" i="19" s="1"/>
  <c r="AG85" i="19"/>
  <c r="AT85" i="19" s="1"/>
  <c r="BG85" i="19" s="1"/>
  <c r="AF85" i="19"/>
  <c r="AS85" i="19" s="1"/>
  <c r="BF85" i="19" s="1"/>
  <c r="AE85" i="19"/>
  <c r="AR85" i="19" s="1"/>
  <c r="BE85" i="19" s="1"/>
  <c r="AD85" i="19"/>
  <c r="AQ85" i="19" s="1"/>
  <c r="BD85" i="19" s="1"/>
  <c r="AC85" i="19"/>
  <c r="AP85" i="19" s="1"/>
  <c r="BC85" i="19" s="1"/>
  <c r="AB85" i="19"/>
  <c r="AO85" i="19" s="1"/>
  <c r="BB85" i="19" s="1"/>
  <c r="AA85" i="19"/>
  <c r="AN85" i="19" s="1"/>
  <c r="BA85" i="19" s="1"/>
  <c r="AM85" i="19"/>
  <c r="AZ85" i="19" s="1"/>
  <c r="AK84" i="19"/>
  <c r="AX84" i="19" s="1"/>
  <c r="BK84" i="19" s="1"/>
  <c r="AJ84" i="19"/>
  <c r="AW84" i="19" s="1"/>
  <c r="BJ84" i="19" s="1"/>
  <c r="AI84" i="19"/>
  <c r="AV84" i="19" s="1"/>
  <c r="BI84" i="19" s="1"/>
  <c r="AH84" i="19"/>
  <c r="AU84" i="19" s="1"/>
  <c r="BH84" i="19" s="1"/>
  <c r="AG84" i="19"/>
  <c r="AT84" i="19" s="1"/>
  <c r="BG84" i="19" s="1"/>
  <c r="AF84" i="19"/>
  <c r="AS84" i="19" s="1"/>
  <c r="BF84" i="19" s="1"/>
  <c r="AE84" i="19"/>
  <c r="AR84" i="19" s="1"/>
  <c r="BE84" i="19" s="1"/>
  <c r="AD84" i="19"/>
  <c r="AQ84" i="19" s="1"/>
  <c r="BD84" i="19" s="1"/>
  <c r="AC84" i="19"/>
  <c r="AP84" i="19" s="1"/>
  <c r="BC84" i="19" s="1"/>
  <c r="AB84" i="19"/>
  <c r="AO84" i="19" s="1"/>
  <c r="BB84" i="19" s="1"/>
  <c r="AA84" i="19"/>
  <c r="AN84" i="19" s="1"/>
  <c r="BA84" i="19" s="1"/>
  <c r="Z84" i="19"/>
  <c r="AM84" i="19" s="1"/>
  <c r="AZ84" i="19" s="1"/>
  <c r="AK83" i="19"/>
  <c r="AX83" i="19" s="1"/>
  <c r="BK83" i="19" s="1"/>
  <c r="AJ83" i="19"/>
  <c r="AW83" i="19" s="1"/>
  <c r="BJ83" i="19" s="1"/>
  <c r="AI83" i="19"/>
  <c r="AV83" i="19" s="1"/>
  <c r="BI83" i="19" s="1"/>
  <c r="AH83" i="19"/>
  <c r="AU83" i="19" s="1"/>
  <c r="BH83" i="19" s="1"/>
  <c r="AG83" i="19"/>
  <c r="AT83" i="19" s="1"/>
  <c r="BG83" i="19" s="1"/>
  <c r="AF83" i="19"/>
  <c r="AS83" i="19" s="1"/>
  <c r="BF83" i="19" s="1"/>
  <c r="AE83" i="19"/>
  <c r="AR83" i="19" s="1"/>
  <c r="BE83" i="19" s="1"/>
  <c r="AD83" i="19"/>
  <c r="AQ83" i="19" s="1"/>
  <c r="BD83" i="19" s="1"/>
  <c r="AC83" i="19"/>
  <c r="AP83" i="19" s="1"/>
  <c r="BC83" i="19" s="1"/>
  <c r="AB83" i="19"/>
  <c r="AO83" i="19" s="1"/>
  <c r="BB83" i="19" s="1"/>
  <c r="AA83" i="19"/>
  <c r="AN83" i="19" s="1"/>
  <c r="BA83" i="19" s="1"/>
  <c r="Z83" i="19"/>
  <c r="AM83" i="19" s="1"/>
  <c r="AZ83" i="19" s="1"/>
  <c r="AK82" i="19"/>
  <c r="AX82" i="19" s="1"/>
  <c r="BK82" i="19" s="1"/>
  <c r="AJ82" i="19"/>
  <c r="AW82" i="19" s="1"/>
  <c r="BJ82" i="19" s="1"/>
  <c r="AI82" i="19"/>
  <c r="AV82" i="19" s="1"/>
  <c r="BI82" i="19" s="1"/>
  <c r="AH82" i="19"/>
  <c r="AU82" i="19" s="1"/>
  <c r="BH82" i="19" s="1"/>
  <c r="AG82" i="19"/>
  <c r="AT82" i="19" s="1"/>
  <c r="BG82" i="19" s="1"/>
  <c r="AF82" i="19"/>
  <c r="AS82" i="19" s="1"/>
  <c r="BF82" i="19" s="1"/>
  <c r="AE82" i="19"/>
  <c r="AR82" i="19" s="1"/>
  <c r="BE82" i="19" s="1"/>
  <c r="AD82" i="19"/>
  <c r="AQ82" i="19" s="1"/>
  <c r="BD82" i="19" s="1"/>
  <c r="AC82" i="19"/>
  <c r="AP82" i="19" s="1"/>
  <c r="BC82" i="19" s="1"/>
  <c r="AB82" i="19"/>
  <c r="AO82" i="19" s="1"/>
  <c r="BB82" i="19" s="1"/>
  <c r="AA82" i="19"/>
  <c r="AN82" i="19" s="1"/>
  <c r="BA82" i="19" s="1"/>
  <c r="Z82" i="19"/>
  <c r="AM82" i="19" s="1"/>
  <c r="AZ82" i="19" s="1"/>
  <c r="AK81" i="19"/>
  <c r="AX81" i="19" s="1"/>
  <c r="BK81" i="19" s="1"/>
  <c r="AJ81" i="19"/>
  <c r="AW81" i="19" s="1"/>
  <c r="BJ81" i="19" s="1"/>
  <c r="AI81" i="19"/>
  <c r="AV81" i="19" s="1"/>
  <c r="BI81" i="19" s="1"/>
  <c r="AH81" i="19"/>
  <c r="AU81" i="19" s="1"/>
  <c r="BH81" i="19" s="1"/>
  <c r="AG81" i="19"/>
  <c r="AT81" i="19" s="1"/>
  <c r="BG81" i="19" s="1"/>
  <c r="AF81" i="19"/>
  <c r="AS81" i="19" s="1"/>
  <c r="BF81" i="19" s="1"/>
  <c r="AE81" i="19"/>
  <c r="AR81" i="19" s="1"/>
  <c r="BE81" i="19" s="1"/>
  <c r="AD81" i="19"/>
  <c r="AQ81" i="19" s="1"/>
  <c r="BD81" i="19" s="1"/>
  <c r="AC81" i="19"/>
  <c r="AP81" i="19" s="1"/>
  <c r="BC81" i="19" s="1"/>
  <c r="AB81" i="19"/>
  <c r="AO81" i="19" s="1"/>
  <c r="BB81" i="19" s="1"/>
  <c r="AA81" i="19"/>
  <c r="AN81" i="19" s="1"/>
  <c r="BA81" i="19" s="1"/>
  <c r="Z81" i="19"/>
  <c r="AM81" i="19" s="1"/>
  <c r="AZ81" i="19" s="1"/>
  <c r="AK80" i="19"/>
  <c r="AX80" i="19" s="1"/>
  <c r="BK80" i="19" s="1"/>
  <c r="AJ80" i="19"/>
  <c r="AW80" i="19" s="1"/>
  <c r="BJ80" i="19" s="1"/>
  <c r="AI80" i="19"/>
  <c r="AV80" i="19" s="1"/>
  <c r="BI80" i="19" s="1"/>
  <c r="AH80" i="19"/>
  <c r="AU80" i="19" s="1"/>
  <c r="BH80" i="19" s="1"/>
  <c r="AG80" i="19"/>
  <c r="AT80" i="19" s="1"/>
  <c r="BG80" i="19" s="1"/>
  <c r="AF80" i="19"/>
  <c r="AS80" i="19" s="1"/>
  <c r="BF80" i="19" s="1"/>
  <c r="AE80" i="19"/>
  <c r="AR80" i="19" s="1"/>
  <c r="BE80" i="19" s="1"/>
  <c r="AD80" i="19"/>
  <c r="AQ80" i="19" s="1"/>
  <c r="BD80" i="19" s="1"/>
  <c r="AC80" i="19"/>
  <c r="AP80" i="19" s="1"/>
  <c r="BC80" i="19" s="1"/>
  <c r="AB80" i="19"/>
  <c r="AO80" i="19" s="1"/>
  <c r="BB80" i="19" s="1"/>
  <c r="AA80" i="19"/>
  <c r="AN80" i="19" s="1"/>
  <c r="BA80" i="19" s="1"/>
  <c r="Z80" i="19"/>
  <c r="AM80" i="19" s="1"/>
  <c r="AZ80" i="19" s="1"/>
  <c r="AK79" i="19"/>
  <c r="AX79" i="19" s="1"/>
  <c r="BK79" i="19" s="1"/>
  <c r="AJ79" i="19"/>
  <c r="AW79" i="19" s="1"/>
  <c r="BJ79" i="19" s="1"/>
  <c r="AI79" i="19"/>
  <c r="AV79" i="19" s="1"/>
  <c r="BI79" i="19" s="1"/>
  <c r="AH79" i="19"/>
  <c r="AU79" i="19" s="1"/>
  <c r="BH79" i="19" s="1"/>
  <c r="AG79" i="19"/>
  <c r="AT79" i="19" s="1"/>
  <c r="BG79" i="19" s="1"/>
  <c r="AF79" i="19"/>
  <c r="AS79" i="19" s="1"/>
  <c r="BF79" i="19" s="1"/>
  <c r="AE79" i="19"/>
  <c r="AR79" i="19" s="1"/>
  <c r="BE79" i="19" s="1"/>
  <c r="AD79" i="19"/>
  <c r="AQ79" i="19" s="1"/>
  <c r="BD79" i="19" s="1"/>
  <c r="AC79" i="19"/>
  <c r="AP79" i="19" s="1"/>
  <c r="BC79" i="19" s="1"/>
  <c r="AB79" i="19"/>
  <c r="AO79" i="19" s="1"/>
  <c r="BB79" i="19" s="1"/>
  <c r="AA79" i="19"/>
  <c r="AN79" i="19" s="1"/>
  <c r="BA79" i="19" s="1"/>
  <c r="Z79" i="19"/>
  <c r="AM79" i="19" s="1"/>
  <c r="AZ79" i="19" s="1"/>
  <c r="AK78" i="19"/>
  <c r="AX78" i="19" s="1"/>
  <c r="BK78" i="19" s="1"/>
  <c r="AJ78" i="19"/>
  <c r="AW78" i="19" s="1"/>
  <c r="BJ78" i="19" s="1"/>
  <c r="AI78" i="19"/>
  <c r="AV78" i="19" s="1"/>
  <c r="BI78" i="19" s="1"/>
  <c r="AH78" i="19"/>
  <c r="AU78" i="19" s="1"/>
  <c r="BH78" i="19" s="1"/>
  <c r="AG78" i="19"/>
  <c r="AT78" i="19" s="1"/>
  <c r="BG78" i="19" s="1"/>
  <c r="AF78" i="19"/>
  <c r="AS78" i="19" s="1"/>
  <c r="BF78" i="19" s="1"/>
  <c r="AE78" i="19"/>
  <c r="AR78" i="19" s="1"/>
  <c r="BE78" i="19" s="1"/>
  <c r="AD78" i="19"/>
  <c r="AQ78" i="19" s="1"/>
  <c r="BD78" i="19" s="1"/>
  <c r="AC78" i="19"/>
  <c r="AP78" i="19" s="1"/>
  <c r="BC78" i="19" s="1"/>
  <c r="AB78" i="19"/>
  <c r="AO78" i="19" s="1"/>
  <c r="BB78" i="19" s="1"/>
  <c r="AA78" i="19"/>
  <c r="AN78" i="19" s="1"/>
  <c r="BA78" i="19" s="1"/>
  <c r="Z78" i="19"/>
  <c r="AM78" i="19" s="1"/>
  <c r="AZ78" i="19" s="1"/>
  <c r="AK77" i="19"/>
  <c r="AX77" i="19" s="1"/>
  <c r="BK77" i="19" s="1"/>
  <c r="AJ77" i="19"/>
  <c r="AW77" i="19" s="1"/>
  <c r="BJ77" i="19" s="1"/>
  <c r="AI77" i="19"/>
  <c r="AV77" i="19" s="1"/>
  <c r="BI77" i="19" s="1"/>
  <c r="AH77" i="19"/>
  <c r="AU77" i="19" s="1"/>
  <c r="BH77" i="19" s="1"/>
  <c r="AG77" i="19"/>
  <c r="AT77" i="19" s="1"/>
  <c r="BG77" i="19" s="1"/>
  <c r="AF77" i="19"/>
  <c r="AS77" i="19" s="1"/>
  <c r="BF77" i="19" s="1"/>
  <c r="AE77" i="19"/>
  <c r="AR77" i="19" s="1"/>
  <c r="BE77" i="19" s="1"/>
  <c r="AD77" i="19"/>
  <c r="AQ77" i="19" s="1"/>
  <c r="BD77" i="19" s="1"/>
  <c r="AC77" i="19"/>
  <c r="AP77" i="19" s="1"/>
  <c r="BC77" i="19" s="1"/>
  <c r="AB77" i="19"/>
  <c r="AO77" i="19" s="1"/>
  <c r="BB77" i="19" s="1"/>
  <c r="AA77" i="19"/>
  <c r="AN77" i="19" s="1"/>
  <c r="BA77" i="19" s="1"/>
  <c r="AK76" i="19"/>
  <c r="AX76" i="19" s="1"/>
  <c r="BK76" i="19" s="1"/>
  <c r="AJ76" i="19"/>
  <c r="AW76" i="19" s="1"/>
  <c r="BJ76" i="19" s="1"/>
  <c r="AI76" i="19"/>
  <c r="AV76" i="19" s="1"/>
  <c r="BI76" i="19" s="1"/>
  <c r="AH76" i="19"/>
  <c r="AU76" i="19" s="1"/>
  <c r="BH76" i="19" s="1"/>
  <c r="AG76" i="19"/>
  <c r="AT76" i="19" s="1"/>
  <c r="BG76" i="19" s="1"/>
  <c r="AF76" i="19"/>
  <c r="AS76" i="19" s="1"/>
  <c r="BF76" i="19" s="1"/>
  <c r="AE76" i="19"/>
  <c r="AR76" i="19" s="1"/>
  <c r="BE76" i="19" s="1"/>
  <c r="AD76" i="19"/>
  <c r="AQ76" i="19" s="1"/>
  <c r="BD76" i="19" s="1"/>
  <c r="AC76" i="19"/>
  <c r="AP76" i="19" s="1"/>
  <c r="BC76" i="19" s="1"/>
  <c r="AB76" i="19"/>
  <c r="AO76" i="19" s="1"/>
  <c r="BB76" i="19" s="1"/>
  <c r="AA76" i="19"/>
  <c r="AN76" i="19" s="1"/>
  <c r="BA76" i="19" s="1"/>
  <c r="Z76" i="19"/>
  <c r="AM76" i="19" s="1"/>
  <c r="AZ76" i="19" s="1"/>
  <c r="AK75" i="19"/>
  <c r="AX75" i="19" s="1"/>
  <c r="BK75" i="19" s="1"/>
  <c r="AJ75" i="19"/>
  <c r="AW75" i="19" s="1"/>
  <c r="BJ75" i="19" s="1"/>
  <c r="AI75" i="19"/>
  <c r="AV75" i="19" s="1"/>
  <c r="BI75" i="19" s="1"/>
  <c r="AH75" i="19"/>
  <c r="AU75" i="19" s="1"/>
  <c r="BH75" i="19" s="1"/>
  <c r="AG75" i="19"/>
  <c r="AT75" i="19" s="1"/>
  <c r="BG75" i="19" s="1"/>
  <c r="AF75" i="19"/>
  <c r="AS75" i="19" s="1"/>
  <c r="BF75" i="19" s="1"/>
  <c r="AE75" i="19"/>
  <c r="AR75" i="19" s="1"/>
  <c r="BE75" i="19" s="1"/>
  <c r="AD75" i="19"/>
  <c r="AQ75" i="19" s="1"/>
  <c r="BD75" i="19" s="1"/>
  <c r="AC75" i="19"/>
  <c r="AP75" i="19" s="1"/>
  <c r="BC75" i="19" s="1"/>
  <c r="AB75" i="19"/>
  <c r="AO75" i="19" s="1"/>
  <c r="BB75" i="19" s="1"/>
  <c r="AA75" i="19"/>
  <c r="AN75" i="19" s="1"/>
  <c r="BA75" i="19" s="1"/>
  <c r="Z75" i="19"/>
  <c r="AM75" i="19" s="1"/>
  <c r="AZ75" i="19" s="1"/>
  <c r="AK74" i="19"/>
  <c r="AX74" i="19" s="1"/>
  <c r="BK74" i="19" s="1"/>
  <c r="AJ74" i="19"/>
  <c r="AW74" i="19" s="1"/>
  <c r="BJ74" i="19" s="1"/>
  <c r="AI74" i="19"/>
  <c r="AV74" i="19" s="1"/>
  <c r="BI74" i="19" s="1"/>
  <c r="AH74" i="19"/>
  <c r="AU74" i="19" s="1"/>
  <c r="BH74" i="19" s="1"/>
  <c r="AG74" i="19"/>
  <c r="AT74" i="19" s="1"/>
  <c r="BG74" i="19" s="1"/>
  <c r="AF74" i="19"/>
  <c r="AS74" i="19" s="1"/>
  <c r="BF74" i="19" s="1"/>
  <c r="AE74" i="19"/>
  <c r="AR74" i="19" s="1"/>
  <c r="BE74" i="19" s="1"/>
  <c r="AD74" i="19"/>
  <c r="AQ74" i="19" s="1"/>
  <c r="BD74" i="19" s="1"/>
  <c r="AC74" i="19"/>
  <c r="AP74" i="19" s="1"/>
  <c r="BC74" i="19" s="1"/>
  <c r="AB74" i="19"/>
  <c r="AO74" i="19" s="1"/>
  <c r="BB74" i="19" s="1"/>
  <c r="AA74" i="19"/>
  <c r="AN74" i="19" s="1"/>
  <c r="BA74" i="19" s="1"/>
  <c r="Z74" i="19"/>
  <c r="AM74" i="19" s="1"/>
  <c r="AZ74" i="19" s="1"/>
  <c r="AK73" i="19"/>
  <c r="AX73" i="19" s="1"/>
  <c r="BK73" i="19" s="1"/>
  <c r="AJ73" i="19"/>
  <c r="AW73" i="19" s="1"/>
  <c r="BJ73" i="19" s="1"/>
  <c r="AI73" i="19"/>
  <c r="AV73" i="19" s="1"/>
  <c r="BI73" i="19" s="1"/>
  <c r="AH73" i="19"/>
  <c r="AU73" i="19" s="1"/>
  <c r="BH73" i="19" s="1"/>
  <c r="AG73" i="19"/>
  <c r="AT73" i="19" s="1"/>
  <c r="BG73" i="19" s="1"/>
  <c r="AF73" i="19"/>
  <c r="AS73" i="19" s="1"/>
  <c r="BF73" i="19" s="1"/>
  <c r="AE73" i="19"/>
  <c r="AR73" i="19" s="1"/>
  <c r="BE73" i="19" s="1"/>
  <c r="AD73" i="19"/>
  <c r="AQ73" i="19" s="1"/>
  <c r="BD73" i="19" s="1"/>
  <c r="AC73" i="19"/>
  <c r="AP73" i="19" s="1"/>
  <c r="BC73" i="19" s="1"/>
  <c r="AB73" i="19"/>
  <c r="AO73" i="19" s="1"/>
  <c r="BB73" i="19" s="1"/>
  <c r="AA73" i="19"/>
  <c r="AN73" i="19" s="1"/>
  <c r="BA73" i="19" s="1"/>
  <c r="Z73" i="19"/>
  <c r="AM73" i="19" s="1"/>
  <c r="AZ73" i="19" s="1"/>
  <c r="AK72" i="19"/>
  <c r="AX72" i="19" s="1"/>
  <c r="BK72" i="19" s="1"/>
  <c r="AJ72" i="19"/>
  <c r="AW72" i="19" s="1"/>
  <c r="BJ72" i="19" s="1"/>
  <c r="AI72" i="19"/>
  <c r="AV72" i="19" s="1"/>
  <c r="BI72" i="19" s="1"/>
  <c r="AH72" i="19"/>
  <c r="AU72" i="19" s="1"/>
  <c r="BH72" i="19" s="1"/>
  <c r="AG72" i="19"/>
  <c r="AT72" i="19" s="1"/>
  <c r="BG72" i="19" s="1"/>
  <c r="AF72" i="19"/>
  <c r="AS72" i="19" s="1"/>
  <c r="BF72" i="19" s="1"/>
  <c r="AE72" i="19"/>
  <c r="AR72" i="19" s="1"/>
  <c r="BE72" i="19" s="1"/>
  <c r="AD72" i="19"/>
  <c r="AQ72" i="19" s="1"/>
  <c r="BD72" i="19" s="1"/>
  <c r="AC72" i="19"/>
  <c r="AP72" i="19" s="1"/>
  <c r="BC72" i="19" s="1"/>
  <c r="AB72" i="19"/>
  <c r="AO72" i="19" s="1"/>
  <c r="BB72" i="19" s="1"/>
  <c r="AA72" i="19"/>
  <c r="AN72" i="19" s="1"/>
  <c r="BA72" i="19" s="1"/>
  <c r="Z72" i="19"/>
  <c r="AM72" i="19" s="1"/>
  <c r="AZ72" i="19" s="1"/>
  <c r="AK71" i="19"/>
  <c r="AX71" i="19" s="1"/>
  <c r="BK71" i="19" s="1"/>
  <c r="AJ71" i="19"/>
  <c r="AW71" i="19" s="1"/>
  <c r="BJ71" i="19" s="1"/>
  <c r="AI71" i="19"/>
  <c r="AV71" i="19" s="1"/>
  <c r="BI71" i="19" s="1"/>
  <c r="AH71" i="19"/>
  <c r="AU71" i="19" s="1"/>
  <c r="BH71" i="19" s="1"/>
  <c r="AG71" i="19"/>
  <c r="AT71" i="19" s="1"/>
  <c r="BG71" i="19" s="1"/>
  <c r="AF71" i="19"/>
  <c r="AS71" i="19" s="1"/>
  <c r="BF71" i="19" s="1"/>
  <c r="AE71" i="19"/>
  <c r="AR71" i="19" s="1"/>
  <c r="BE71" i="19" s="1"/>
  <c r="AD71" i="19"/>
  <c r="AQ71" i="19" s="1"/>
  <c r="BD71" i="19" s="1"/>
  <c r="AC71" i="19"/>
  <c r="AP71" i="19" s="1"/>
  <c r="BC71" i="19" s="1"/>
  <c r="AB71" i="19"/>
  <c r="AO71" i="19" s="1"/>
  <c r="BB71" i="19" s="1"/>
  <c r="AA71" i="19"/>
  <c r="AN71" i="19" s="1"/>
  <c r="BA71" i="19" s="1"/>
  <c r="Z71" i="19"/>
  <c r="AM71" i="19" s="1"/>
  <c r="AZ71" i="19" s="1"/>
  <c r="AK70" i="19"/>
  <c r="AX70" i="19" s="1"/>
  <c r="BK70" i="19" s="1"/>
  <c r="AJ70" i="19"/>
  <c r="AW70" i="19" s="1"/>
  <c r="BJ70" i="19" s="1"/>
  <c r="AI70" i="19"/>
  <c r="AV70" i="19" s="1"/>
  <c r="BI70" i="19" s="1"/>
  <c r="AH70" i="19"/>
  <c r="AU70" i="19" s="1"/>
  <c r="BH70" i="19" s="1"/>
  <c r="AG70" i="19"/>
  <c r="AT70" i="19" s="1"/>
  <c r="BG70" i="19" s="1"/>
  <c r="AF70" i="19"/>
  <c r="AS70" i="19" s="1"/>
  <c r="BF70" i="19" s="1"/>
  <c r="AE70" i="19"/>
  <c r="AR70" i="19" s="1"/>
  <c r="BE70" i="19" s="1"/>
  <c r="AD70" i="19"/>
  <c r="AQ70" i="19" s="1"/>
  <c r="BD70" i="19" s="1"/>
  <c r="AC70" i="19"/>
  <c r="AP70" i="19" s="1"/>
  <c r="BC70" i="19" s="1"/>
  <c r="AB70" i="19"/>
  <c r="AO70" i="19" s="1"/>
  <c r="BB70" i="19" s="1"/>
  <c r="AA70" i="19"/>
  <c r="AN70" i="19" s="1"/>
  <c r="BA70" i="19" s="1"/>
  <c r="AM70" i="19"/>
  <c r="AZ70" i="19" s="1"/>
  <c r="AK69" i="19"/>
  <c r="AX69" i="19" s="1"/>
  <c r="BK69" i="19" s="1"/>
  <c r="AJ69" i="19"/>
  <c r="AW69" i="19" s="1"/>
  <c r="BJ69" i="19" s="1"/>
  <c r="AI69" i="19"/>
  <c r="AV69" i="19" s="1"/>
  <c r="BI69" i="19" s="1"/>
  <c r="AH69" i="19"/>
  <c r="AU69" i="19" s="1"/>
  <c r="BH69" i="19" s="1"/>
  <c r="AG69" i="19"/>
  <c r="AT69" i="19" s="1"/>
  <c r="BG69" i="19" s="1"/>
  <c r="AF69" i="19"/>
  <c r="AS69" i="19" s="1"/>
  <c r="BF69" i="19" s="1"/>
  <c r="AE69" i="19"/>
  <c r="AR69" i="19" s="1"/>
  <c r="BE69" i="19" s="1"/>
  <c r="AD69" i="19"/>
  <c r="AQ69" i="19" s="1"/>
  <c r="BD69" i="19" s="1"/>
  <c r="AC69" i="19"/>
  <c r="AP69" i="19" s="1"/>
  <c r="BC69" i="19" s="1"/>
  <c r="AB69" i="19"/>
  <c r="AO69" i="19" s="1"/>
  <c r="BB69" i="19" s="1"/>
  <c r="AA69" i="19"/>
  <c r="AN69" i="19" s="1"/>
  <c r="BA69" i="19" s="1"/>
  <c r="Z69" i="19"/>
  <c r="AM69" i="19" s="1"/>
  <c r="AZ69" i="19" s="1"/>
  <c r="AK68" i="19"/>
  <c r="AX68" i="19" s="1"/>
  <c r="BK68" i="19" s="1"/>
  <c r="AJ68" i="19"/>
  <c r="AW68" i="19" s="1"/>
  <c r="BJ68" i="19" s="1"/>
  <c r="AI68" i="19"/>
  <c r="AV68" i="19" s="1"/>
  <c r="BI68" i="19" s="1"/>
  <c r="AH68" i="19"/>
  <c r="AU68" i="19" s="1"/>
  <c r="BH68" i="19" s="1"/>
  <c r="AG68" i="19"/>
  <c r="AT68" i="19" s="1"/>
  <c r="BG68" i="19" s="1"/>
  <c r="AF68" i="19"/>
  <c r="AS68" i="19" s="1"/>
  <c r="BF68" i="19" s="1"/>
  <c r="AE68" i="19"/>
  <c r="AR68" i="19" s="1"/>
  <c r="BE68" i="19" s="1"/>
  <c r="AD68" i="19"/>
  <c r="AQ68" i="19" s="1"/>
  <c r="BD68" i="19" s="1"/>
  <c r="AC68" i="19"/>
  <c r="AP68" i="19" s="1"/>
  <c r="BC68" i="19" s="1"/>
  <c r="AB68" i="19"/>
  <c r="AO68" i="19" s="1"/>
  <c r="BB68" i="19" s="1"/>
  <c r="AA68" i="19"/>
  <c r="AN68" i="19" s="1"/>
  <c r="BA68" i="19" s="1"/>
  <c r="Z68" i="19"/>
  <c r="AM68" i="19" s="1"/>
  <c r="AZ68" i="19" s="1"/>
  <c r="AK67" i="19"/>
  <c r="AX67" i="19" s="1"/>
  <c r="BK67" i="19" s="1"/>
  <c r="AJ67" i="19"/>
  <c r="AW67" i="19" s="1"/>
  <c r="BJ67" i="19" s="1"/>
  <c r="AI67" i="19"/>
  <c r="AV67" i="19" s="1"/>
  <c r="BI67" i="19" s="1"/>
  <c r="AH67" i="19"/>
  <c r="AU67" i="19" s="1"/>
  <c r="BH67" i="19" s="1"/>
  <c r="AG67" i="19"/>
  <c r="AT67" i="19" s="1"/>
  <c r="BG67" i="19" s="1"/>
  <c r="AF67" i="19"/>
  <c r="AS67" i="19" s="1"/>
  <c r="BF67" i="19" s="1"/>
  <c r="AE67" i="19"/>
  <c r="AR67" i="19" s="1"/>
  <c r="BE67" i="19" s="1"/>
  <c r="AD67" i="19"/>
  <c r="AQ67" i="19" s="1"/>
  <c r="BD67" i="19" s="1"/>
  <c r="AC67" i="19"/>
  <c r="AP67" i="19" s="1"/>
  <c r="BC67" i="19" s="1"/>
  <c r="AB67" i="19"/>
  <c r="AO67" i="19" s="1"/>
  <c r="BB67" i="19" s="1"/>
  <c r="AA67" i="19"/>
  <c r="AN67" i="19" s="1"/>
  <c r="BA67" i="19" s="1"/>
  <c r="Z67" i="19"/>
  <c r="AM67" i="19" s="1"/>
  <c r="AZ67" i="19" s="1"/>
  <c r="AK66" i="19"/>
  <c r="AX66" i="19" s="1"/>
  <c r="BK66" i="19" s="1"/>
  <c r="AJ66" i="19"/>
  <c r="AW66" i="19" s="1"/>
  <c r="BJ66" i="19" s="1"/>
  <c r="AI66" i="19"/>
  <c r="AV66" i="19" s="1"/>
  <c r="BI66" i="19" s="1"/>
  <c r="AH66" i="19"/>
  <c r="AU66" i="19" s="1"/>
  <c r="BH66" i="19" s="1"/>
  <c r="AG66" i="19"/>
  <c r="AT66" i="19" s="1"/>
  <c r="BG66" i="19" s="1"/>
  <c r="AF66" i="19"/>
  <c r="AS66" i="19" s="1"/>
  <c r="BF66" i="19" s="1"/>
  <c r="AE66" i="19"/>
  <c r="AR66" i="19" s="1"/>
  <c r="BE66" i="19" s="1"/>
  <c r="AD66" i="19"/>
  <c r="AQ66" i="19" s="1"/>
  <c r="BD66" i="19" s="1"/>
  <c r="AC66" i="19"/>
  <c r="AP66" i="19" s="1"/>
  <c r="BC66" i="19" s="1"/>
  <c r="AB66" i="19"/>
  <c r="AO66" i="19" s="1"/>
  <c r="BB66" i="19" s="1"/>
  <c r="AA66" i="19"/>
  <c r="AN66" i="19" s="1"/>
  <c r="BA66" i="19" s="1"/>
  <c r="AD46" i="19"/>
  <c r="BJ54" i="19"/>
  <c r="BJ53" i="19"/>
  <c r="AX60" i="19"/>
  <c r="BK60" i="19" s="1"/>
  <c r="AM51" i="19"/>
  <c r="AZ51" i="19" s="1"/>
  <c r="BD46" i="19"/>
  <c r="AK65" i="19"/>
  <c r="AX65" i="19" s="1"/>
  <c r="BK65" i="19" s="1"/>
  <c r="AJ65" i="19"/>
  <c r="AW65" i="19" s="1"/>
  <c r="BJ65" i="19" s="1"/>
  <c r="AI65" i="19"/>
  <c r="AV65" i="19" s="1"/>
  <c r="BI65" i="19" s="1"/>
  <c r="AH65" i="19"/>
  <c r="AU65" i="19" s="1"/>
  <c r="BH65" i="19" s="1"/>
  <c r="AG65" i="19"/>
  <c r="AT65" i="19" s="1"/>
  <c r="BG65" i="19" s="1"/>
  <c r="AF65" i="19"/>
  <c r="AS65" i="19" s="1"/>
  <c r="BF65" i="19" s="1"/>
  <c r="AE65" i="19"/>
  <c r="AR65" i="19" s="1"/>
  <c r="BE65" i="19" s="1"/>
  <c r="AD65" i="19"/>
  <c r="AQ65" i="19" s="1"/>
  <c r="BD65" i="19" s="1"/>
  <c r="AC65" i="19"/>
  <c r="AP65" i="19" s="1"/>
  <c r="BC65" i="19" s="1"/>
  <c r="AB65" i="19"/>
  <c r="AO65" i="19" s="1"/>
  <c r="BB65" i="19" s="1"/>
  <c r="AA65" i="19"/>
  <c r="AN65" i="19" s="1"/>
  <c r="BA65" i="19" s="1"/>
  <c r="Z65" i="19"/>
  <c r="AM65" i="19" s="1"/>
  <c r="AZ65" i="19" s="1"/>
  <c r="AK64" i="19"/>
  <c r="AX64" i="19" s="1"/>
  <c r="BK64" i="19" s="1"/>
  <c r="AJ64" i="19"/>
  <c r="AW64" i="19" s="1"/>
  <c r="BJ64" i="19" s="1"/>
  <c r="AI64" i="19"/>
  <c r="AV64" i="19" s="1"/>
  <c r="BI64" i="19" s="1"/>
  <c r="AH64" i="19"/>
  <c r="AU64" i="19" s="1"/>
  <c r="BH64" i="19" s="1"/>
  <c r="AG64" i="19"/>
  <c r="AT64" i="19" s="1"/>
  <c r="BG64" i="19" s="1"/>
  <c r="AF64" i="19"/>
  <c r="AS64" i="19" s="1"/>
  <c r="BF64" i="19" s="1"/>
  <c r="AE64" i="19"/>
  <c r="AR64" i="19" s="1"/>
  <c r="BE64" i="19" s="1"/>
  <c r="AD64" i="19"/>
  <c r="AQ64" i="19" s="1"/>
  <c r="BD64" i="19" s="1"/>
  <c r="AC64" i="19"/>
  <c r="AP64" i="19" s="1"/>
  <c r="BC64" i="19" s="1"/>
  <c r="AB64" i="19"/>
  <c r="AO64" i="19" s="1"/>
  <c r="BB64" i="19" s="1"/>
  <c r="AA64" i="19"/>
  <c r="AN64" i="19" s="1"/>
  <c r="BA64" i="19" s="1"/>
  <c r="Z64" i="19"/>
  <c r="AM64" i="19" s="1"/>
  <c r="AZ64" i="19" s="1"/>
  <c r="AK63" i="19"/>
  <c r="AX63" i="19" s="1"/>
  <c r="BK63" i="19" s="1"/>
  <c r="AJ63" i="19"/>
  <c r="AW63" i="19" s="1"/>
  <c r="BJ63" i="19" s="1"/>
  <c r="AI63" i="19"/>
  <c r="AV63" i="19" s="1"/>
  <c r="BI63" i="19" s="1"/>
  <c r="AH63" i="19"/>
  <c r="AU63" i="19" s="1"/>
  <c r="BH63" i="19" s="1"/>
  <c r="AG63" i="19"/>
  <c r="AT63" i="19" s="1"/>
  <c r="BG63" i="19" s="1"/>
  <c r="AF63" i="19"/>
  <c r="AS63" i="19" s="1"/>
  <c r="BF63" i="19" s="1"/>
  <c r="AE63" i="19"/>
  <c r="AR63" i="19" s="1"/>
  <c r="BE63" i="19" s="1"/>
  <c r="AD63" i="19"/>
  <c r="AQ63" i="19" s="1"/>
  <c r="BD63" i="19" s="1"/>
  <c r="AC63" i="19"/>
  <c r="AP63" i="19" s="1"/>
  <c r="BC63" i="19" s="1"/>
  <c r="AB63" i="19"/>
  <c r="AO63" i="19" s="1"/>
  <c r="BB63" i="19" s="1"/>
  <c r="AA63" i="19"/>
  <c r="AN63" i="19" s="1"/>
  <c r="BA63" i="19" s="1"/>
  <c r="Z63" i="19"/>
  <c r="AM63" i="19" s="1"/>
  <c r="AZ63" i="19" s="1"/>
  <c r="AK62" i="19"/>
  <c r="AX62" i="19" s="1"/>
  <c r="BK62" i="19" s="1"/>
  <c r="AJ62" i="19"/>
  <c r="AW62" i="19" s="1"/>
  <c r="BJ62" i="19" s="1"/>
  <c r="AI62" i="19"/>
  <c r="AV62" i="19" s="1"/>
  <c r="BI62" i="19" s="1"/>
  <c r="AH62" i="19"/>
  <c r="AU62" i="19" s="1"/>
  <c r="BH62" i="19" s="1"/>
  <c r="AG62" i="19"/>
  <c r="AT62" i="19" s="1"/>
  <c r="BG62" i="19" s="1"/>
  <c r="AF62" i="19"/>
  <c r="AS62" i="19" s="1"/>
  <c r="BF62" i="19" s="1"/>
  <c r="AE62" i="19"/>
  <c r="AR62" i="19" s="1"/>
  <c r="BE62" i="19" s="1"/>
  <c r="AD62" i="19"/>
  <c r="AQ62" i="19" s="1"/>
  <c r="BD62" i="19" s="1"/>
  <c r="AC62" i="19"/>
  <c r="AP62" i="19" s="1"/>
  <c r="BC62" i="19" s="1"/>
  <c r="AB62" i="19"/>
  <c r="AO62" i="19" s="1"/>
  <c r="BB62" i="19" s="1"/>
  <c r="AA62" i="19"/>
  <c r="AN62" i="19" s="1"/>
  <c r="BA62" i="19" s="1"/>
  <c r="Z62" i="19"/>
  <c r="AM62" i="19" s="1"/>
  <c r="AZ62" i="19" s="1"/>
  <c r="AK61" i="19"/>
  <c r="AX61" i="19" s="1"/>
  <c r="BK61" i="19" s="1"/>
  <c r="AJ61" i="19"/>
  <c r="AW61" i="19" s="1"/>
  <c r="BJ61" i="19" s="1"/>
  <c r="AI61" i="19"/>
  <c r="AV61" i="19" s="1"/>
  <c r="BI61" i="19" s="1"/>
  <c r="AH61" i="19"/>
  <c r="AU61" i="19" s="1"/>
  <c r="BH61" i="19" s="1"/>
  <c r="AG61" i="19"/>
  <c r="AT61" i="19" s="1"/>
  <c r="BG61" i="19" s="1"/>
  <c r="AF61" i="19"/>
  <c r="AS61" i="19" s="1"/>
  <c r="BF61" i="19" s="1"/>
  <c r="AE61" i="19"/>
  <c r="AR61" i="19" s="1"/>
  <c r="BE61" i="19" s="1"/>
  <c r="AD61" i="19"/>
  <c r="AQ61" i="19" s="1"/>
  <c r="BD61" i="19" s="1"/>
  <c r="AC61" i="19"/>
  <c r="AP61" i="19" s="1"/>
  <c r="BC61" i="19" s="1"/>
  <c r="AB61" i="19"/>
  <c r="AO61" i="19" s="1"/>
  <c r="BB61" i="19" s="1"/>
  <c r="AA61" i="19"/>
  <c r="AN61" i="19" s="1"/>
  <c r="BA61" i="19" s="1"/>
  <c r="Z61" i="19"/>
  <c r="AM61" i="19" s="1"/>
  <c r="AZ61" i="19" s="1"/>
  <c r="AJ60" i="19"/>
  <c r="AW60" i="19" s="1"/>
  <c r="BJ60" i="19" s="1"/>
  <c r="AI60" i="19"/>
  <c r="AV60" i="19" s="1"/>
  <c r="BI60" i="19" s="1"/>
  <c r="AH60" i="19"/>
  <c r="AU60" i="19" s="1"/>
  <c r="BH60" i="19" s="1"/>
  <c r="AG60" i="19"/>
  <c r="AT60" i="19" s="1"/>
  <c r="BG60" i="19" s="1"/>
  <c r="AF60" i="19"/>
  <c r="AS60" i="19" s="1"/>
  <c r="BF60" i="19" s="1"/>
  <c r="AE60" i="19"/>
  <c r="AR60" i="19" s="1"/>
  <c r="BE60" i="19" s="1"/>
  <c r="AD60" i="19"/>
  <c r="AQ60" i="19" s="1"/>
  <c r="BD60" i="19" s="1"/>
  <c r="AC60" i="19"/>
  <c r="AP60" i="19" s="1"/>
  <c r="BC60" i="19" s="1"/>
  <c r="AB60" i="19"/>
  <c r="AO60" i="19" s="1"/>
  <c r="BB60" i="19" s="1"/>
  <c r="AA60" i="19"/>
  <c r="AN60" i="19" s="1"/>
  <c r="BA60" i="19" s="1"/>
  <c r="Z60" i="19"/>
  <c r="AM60" i="19" s="1"/>
  <c r="AZ60" i="19" s="1"/>
  <c r="AK59" i="19"/>
  <c r="AX59" i="19" s="1"/>
  <c r="BK59" i="19" s="1"/>
  <c r="AJ59" i="19"/>
  <c r="AW59" i="19" s="1"/>
  <c r="BJ59" i="19" s="1"/>
  <c r="AI59" i="19"/>
  <c r="AV59" i="19" s="1"/>
  <c r="BI59" i="19" s="1"/>
  <c r="AH59" i="19"/>
  <c r="AU59" i="19" s="1"/>
  <c r="BH59" i="19" s="1"/>
  <c r="AG59" i="19"/>
  <c r="AT59" i="19" s="1"/>
  <c r="BG59" i="19" s="1"/>
  <c r="AF59" i="19"/>
  <c r="AS59" i="19" s="1"/>
  <c r="BF59" i="19" s="1"/>
  <c r="AE59" i="19"/>
  <c r="AR59" i="19" s="1"/>
  <c r="BE59" i="19" s="1"/>
  <c r="AD59" i="19"/>
  <c r="AQ59" i="19" s="1"/>
  <c r="BD59" i="19" s="1"/>
  <c r="AC59" i="19"/>
  <c r="AP59" i="19" s="1"/>
  <c r="BC59" i="19" s="1"/>
  <c r="AB59" i="19"/>
  <c r="AO59" i="19" s="1"/>
  <c r="BB59" i="19" s="1"/>
  <c r="AA59" i="19"/>
  <c r="AN59" i="19" s="1"/>
  <c r="BA59" i="19" s="1"/>
  <c r="Z59" i="19"/>
  <c r="AM59" i="19" s="1"/>
  <c r="AZ59" i="19" s="1"/>
  <c r="AK58" i="19"/>
  <c r="AX58" i="19" s="1"/>
  <c r="BK58" i="19" s="1"/>
  <c r="AJ58" i="19"/>
  <c r="AW58" i="19" s="1"/>
  <c r="BJ58" i="19" s="1"/>
  <c r="AI58" i="19"/>
  <c r="AV58" i="19" s="1"/>
  <c r="BI58" i="19" s="1"/>
  <c r="AH58" i="19"/>
  <c r="AU58" i="19" s="1"/>
  <c r="BH58" i="19" s="1"/>
  <c r="AG58" i="19"/>
  <c r="AT58" i="19" s="1"/>
  <c r="BG58" i="19" s="1"/>
  <c r="AF58" i="19"/>
  <c r="AS58" i="19" s="1"/>
  <c r="BF58" i="19" s="1"/>
  <c r="AE58" i="19"/>
  <c r="AR58" i="19" s="1"/>
  <c r="BE58" i="19" s="1"/>
  <c r="AD58" i="19"/>
  <c r="AQ58" i="19" s="1"/>
  <c r="BD58" i="19" s="1"/>
  <c r="AC58" i="19"/>
  <c r="AP58" i="19" s="1"/>
  <c r="BC58" i="19" s="1"/>
  <c r="AB58" i="19"/>
  <c r="AO58" i="19" s="1"/>
  <c r="BB58" i="19" s="1"/>
  <c r="AA58" i="19"/>
  <c r="AN58" i="19" s="1"/>
  <c r="BA58" i="19" s="1"/>
  <c r="Z58" i="19"/>
  <c r="AM58" i="19" s="1"/>
  <c r="AZ58" i="19" s="1"/>
  <c r="AK57" i="19"/>
  <c r="AX57" i="19" s="1"/>
  <c r="BK57" i="19" s="1"/>
  <c r="AJ57" i="19"/>
  <c r="AW57" i="19" s="1"/>
  <c r="BJ57" i="19" s="1"/>
  <c r="AI57" i="19"/>
  <c r="AV57" i="19" s="1"/>
  <c r="BI57" i="19" s="1"/>
  <c r="AH57" i="19"/>
  <c r="AU57" i="19" s="1"/>
  <c r="BH57" i="19" s="1"/>
  <c r="AG57" i="19"/>
  <c r="AT57" i="19" s="1"/>
  <c r="BG57" i="19" s="1"/>
  <c r="AF57" i="19"/>
  <c r="AS57" i="19" s="1"/>
  <c r="BF57" i="19" s="1"/>
  <c r="AE57" i="19"/>
  <c r="AR57" i="19" s="1"/>
  <c r="BE57" i="19" s="1"/>
  <c r="AD57" i="19"/>
  <c r="AQ57" i="19" s="1"/>
  <c r="BD57" i="19" s="1"/>
  <c r="AC57" i="19"/>
  <c r="AP57" i="19" s="1"/>
  <c r="BC57" i="19" s="1"/>
  <c r="AB57" i="19"/>
  <c r="AO57" i="19" s="1"/>
  <c r="BB57" i="19" s="1"/>
  <c r="AA57" i="19"/>
  <c r="AN57" i="19" s="1"/>
  <c r="BA57" i="19" s="1"/>
  <c r="Z57" i="19"/>
  <c r="AM57" i="19" s="1"/>
  <c r="AZ57" i="19" s="1"/>
  <c r="AK55" i="19"/>
  <c r="AX55" i="19" s="1"/>
  <c r="BK55" i="19" s="1"/>
  <c r="AJ55" i="19"/>
  <c r="AW55" i="19" s="1"/>
  <c r="BJ55" i="19" s="1"/>
  <c r="AI55" i="19"/>
  <c r="AV55" i="19" s="1"/>
  <c r="BI55" i="19" s="1"/>
  <c r="AH55" i="19"/>
  <c r="AU55" i="19" s="1"/>
  <c r="BH55" i="19" s="1"/>
  <c r="AG55" i="19"/>
  <c r="AT55" i="19" s="1"/>
  <c r="BG55" i="19" s="1"/>
  <c r="AF55" i="19"/>
  <c r="AS55" i="19" s="1"/>
  <c r="BF55" i="19" s="1"/>
  <c r="AE55" i="19"/>
  <c r="AR55" i="19" s="1"/>
  <c r="BE55" i="19" s="1"/>
  <c r="AD55" i="19"/>
  <c r="AQ55" i="19" s="1"/>
  <c r="BD55" i="19" s="1"/>
  <c r="AC55" i="19"/>
  <c r="AP55" i="19" s="1"/>
  <c r="BC55" i="19" s="1"/>
  <c r="AB55" i="19"/>
  <c r="AO55" i="19" s="1"/>
  <c r="BB55" i="19" s="1"/>
  <c r="AA55" i="19"/>
  <c r="AN55" i="19" s="1"/>
  <c r="BA55" i="19" s="1"/>
  <c r="Z55" i="19"/>
  <c r="AM55" i="19" s="1"/>
  <c r="AZ55" i="19" s="1"/>
  <c r="AK54" i="19"/>
  <c r="AX54" i="19" s="1"/>
  <c r="BK54" i="19" s="1"/>
  <c r="AI54" i="19"/>
  <c r="AV54" i="19" s="1"/>
  <c r="BI54" i="19" s="1"/>
  <c r="AH54" i="19"/>
  <c r="AU54" i="19" s="1"/>
  <c r="BH54" i="19" s="1"/>
  <c r="AG54" i="19"/>
  <c r="AT54" i="19" s="1"/>
  <c r="BG54" i="19" s="1"/>
  <c r="AF54" i="19"/>
  <c r="AS54" i="19" s="1"/>
  <c r="BF54" i="19" s="1"/>
  <c r="AE54" i="19"/>
  <c r="AR54" i="19" s="1"/>
  <c r="BE54" i="19" s="1"/>
  <c r="AD54" i="19"/>
  <c r="AQ54" i="19" s="1"/>
  <c r="BD54" i="19" s="1"/>
  <c r="AC54" i="19"/>
  <c r="AP54" i="19" s="1"/>
  <c r="BC54" i="19" s="1"/>
  <c r="AB54" i="19"/>
  <c r="AO54" i="19" s="1"/>
  <c r="BB54" i="19" s="1"/>
  <c r="AA54" i="19"/>
  <c r="AN54" i="19" s="1"/>
  <c r="BA54" i="19" s="1"/>
  <c r="Z54" i="19"/>
  <c r="AM54" i="19" s="1"/>
  <c r="AZ54" i="19" s="1"/>
  <c r="AK53" i="19"/>
  <c r="AX53" i="19" s="1"/>
  <c r="BK53" i="19" s="1"/>
  <c r="AI53" i="19"/>
  <c r="AV53" i="19" s="1"/>
  <c r="BI53" i="19" s="1"/>
  <c r="AH53" i="19"/>
  <c r="AU53" i="19" s="1"/>
  <c r="BH53" i="19" s="1"/>
  <c r="AG53" i="19"/>
  <c r="AT53" i="19" s="1"/>
  <c r="BG53" i="19" s="1"/>
  <c r="AF53" i="19"/>
  <c r="AS53" i="19" s="1"/>
  <c r="BF53" i="19" s="1"/>
  <c r="AE53" i="19"/>
  <c r="AR53" i="19" s="1"/>
  <c r="BE53" i="19" s="1"/>
  <c r="AD53" i="19"/>
  <c r="AQ53" i="19" s="1"/>
  <c r="BD53" i="19" s="1"/>
  <c r="AC53" i="19"/>
  <c r="AP53" i="19" s="1"/>
  <c r="BC53" i="19" s="1"/>
  <c r="AB53" i="19"/>
  <c r="AO53" i="19" s="1"/>
  <c r="BB53" i="19" s="1"/>
  <c r="AA53" i="19"/>
  <c r="AN53" i="19" s="1"/>
  <c r="BA53" i="19" s="1"/>
  <c r="Z53" i="19"/>
  <c r="AM53" i="19" s="1"/>
  <c r="AZ53" i="19" s="1"/>
  <c r="AK52" i="19"/>
  <c r="AX52" i="19" s="1"/>
  <c r="BK52" i="19" s="1"/>
  <c r="AJ52" i="19"/>
  <c r="AW52" i="19" s="1"/>
  <c r="BJ52" i="19" s="1"/>
  <c r="AI52" i="19"/>
  <c r="AV52" i="19" s="1"/>
  <c r="BI52" i="19" s="1"/>
  <c r="AH52" i="19"/>
  <c r="AU52" i="19" s="1"/>
  <c r="BH52" i="19" s="1"/>
  <c r="AG52" i="19"/>
  <c r="AT52" i="19" s="1"/>
  <c r="BG52" i="19" s="1"/>
  <c r="AF52" i="19"/>
  <c r="AS52" i="19" s="1"/>
  <c r="BF52" i="19" s="1"/>
  <c r="AE52" i="19"/>
  <c r="AR52" i="19" s="1"/>
  <c r="BE52" i="19" s="1"/>
  <c r="AD52" i="19"/>
  <c r="AQ52" i="19" s="1"/>
  <c r="BD52" i="19" s="1"/>
  <c r="AC52" i="19"/>
  <c r="AP52" i="19" s="1"/>
  <c r="BC52" i="19" s="1"/>
  <c r="AB52" i="19"/>
  <c r="AO52" i="19" s="1"/>
  <c r="BB52" i="19" s="1"/>
  <c r="AA52" i="19"/>
  <c r="AN52" i="19" s="1"/>
  <c r="BA52" i="19" s="1"/>
  <c r="Z52" i="19"/>
  <c r="AM52" i="19" s="1"/>
  <c r="AZ52" i="19" s="1"/>
  <c r="AK51" i="19"/>
  <c r="AX51" i="19" s="1"/>
  <c r="BK51" i="19" s="1"/>
  <c r="AJ51" i="19"/>
  <c r="AW51" i="19" s="1"/>
  <c r="BJ51" i="19" s="1"/>
  <c r="AI51" i="19"/>
  <c r="AV51" i="19" s="1"/>
  <c r="BI51" i="19" s="1"/>
  <c r="AH51" i="19"/>
  <c r="AU51" i="19" s="1"/>
  <c r="BH51" i="19" s="1"/>
  <c r="AG51" i="19"/>
  <c r="AT51" i="19" s="1"/>
  <c r="BG51" i="19" s="1"/>
  <c r="AF51" i="19"/>
  <c r="AS51" i="19" s="1"/>
  <c r="BF51" i="19" s="1"/>
  <c r="AE51" i="19"/>
  <c r="AR51" i="19" s="1"/>
  <c r="BE51" i="19" s="1"/>
  <c r="AD51" i="19"/>
  <c r="AQ51" i="19" s="1"/>
  <c r="BD51" i="19" s="1"/>
  <c r="AC51" i="19"/>
  <c r="AP51" i="19" s="1"/>
  <c r="BC51" i="19" s="1"/>
  <c r="AB51" i="19"/>
  <c r="AO51" i="19" s="1"/>
  <c r="BB51" i="19" s="1"/>
  <c r="AA51" i="19"/>
  <c r="AN51" i="19" s="1"/>
  <c r="BA51" i="19" s="1"/>
  <c r="AK50" i="19"/>
  <c r="AX50" i="19" s="1"/>
  <c r="BK50" i="19" s="1"/>
  <c r="AJ50" i="19"/>
  <c r="AW50" i="19" s="1"/>
  <c r="BJ50" i="19" s="1"/>
  <c r="AI50" i="19"/>
  <c r="AV50" i="19" s="1"/>
  <c r="BI50" i="19" s="1"/>
  <c r="AH50" i="19"/>
  <c r="AU50" i="19" s="1"/>
  <c r="BH50" i="19" s="1"/>
  <c r="AG50" i="19"/>
  <c r="AT50" i="19" s="1"/>
  <c r="BG50" i="19" s="1"/>
  <c r="AF50" i="19"/>
  <c r="AS50" i="19" s="1"/>
  <c r="BF50" i="19" s="1"/>
  <c r="AE50" i="19"/>
  <c r="AR50" i="19" s="1"/>
  <c r="BE50" i="19" s="1"/>
  <c r="AD50" i="19"/>
  <c r="AQ50" i="19" s="1"/>
  <c r="BD50" i="19" s="1"/>
  <c r="AC50" i="19"/>
  <c r="AP50" i="19" s="1"/>
  <c r="BC50" i="19" s="1"/>
  <c r="AB50" i="19"/>
  <c r="AO50" i="19" s="1"/>
  <c r="BB50" i="19" s="1"/>
  <c r="AA50" i="19"/>
  <c r="AN50" i="19" s="1"/>
  <c r="BA50" i="19" s="1"/>
  <c r="Z50" i="19"/>
  <c r="AM50" i="19" s="1"/>
  <c r="AZ50" i="19" s="1"/>
  <c r="AK49" i="19"/>
  <c r="AX49" i="19" s="1"/>
  <c r="BK49" i="19" s="1"/>
  <c r="AJ49" i="19"/>
  <c r="AW49" i="19" s="1"/>
  <c r="BJ49" i="19" s="1"/>
  <c r="AI49" i="19"/>
  <c r="AV49" i="19" s="1"/>
  <c r="BI49" i="19" s="1"/>
  <c r="AH49" i="19"/>
  <c r="AU49" i="19" s="1"/>
  <c r="BH49" i="19" s="1"/>
  <c r="AG49" i="19"/>
  <c r="AT49" i="19" s="1"/>
  <c r="BG49" i="19" s="1"/>
  <c r="AF49" i="19"/>
  <c r="AS49" i="19" s="1"/>
  <c r="BF49" i="19" s="1"/>
  <c r="AE49" i="19"/>
  <c r="AR49" i="19" s="1"/>
  <c r="BE49" i="19" s="1"/>
  <c r="AD49" i="19"/>
  <c r="AQ49" i="19" s="1"/>
  <c r="BD49" i="19" s="1"/>
  <c r="AC49" i="19"/>
  <c r="AP49" i="19" s="1"/>
  <c r="BC49" i="19" s="1"/>
  <c r="AB49" i="19"/>
  <c r="AO49" i="19" s="1"/>
  <c r="BB49" i="19" s="1"/>
  <c r="AA49" i="19"/>
  <c r="AN49" i="19" s="1"/>
  <c r="BA49" i="19" s="1"/>
  <c r="Z49" i="19"/>
  <c r="AM49" i="19" s="1"/>
  <c r="AZ49" i="19" s="1"/>
  <c r="AK48" i="19"/>
  <c r="AX48" i="19" s="1"/>
  <c r="BK48" i="19" s="1"/>
  <c r="AJ48" i="19"/>
  <c r="AW48" i="19" s="1"/>
  <c r="BJ48" i="19" s="1"/>
  <c r="AI48" i="19"/>
  <c r="AV48" i="19" s="1"/>
  <c r="BI48" i="19" s="1"/>
  <c r="AH48" i="19"/>
  <c r="AU48" i="19" s="1"/>
  <c r="BH48" i="19" s="1"/>
  <c r="AG48" i="19"/>
  <c r="AT48" i="19" s="1"/>
  <c r="BG48" i="19" s="1"/>
  <c r="AF48" i="19"/>
  <c r="AS48" i="19" s="1"/>
  <c r="BF48" i="19" s="1"/>
  <c r="AE48" i="19"/>
  <c r="AR48" i="19" s="1"/>
  <c r="BE48" i="19" s="1"/>
  <c r="AD48" i="19"/>
  <c r="AQ48" i="19" s="1"/>
  <c r="BD48" i="19" s="1"/>
  <c r="AC48" i="19"/>
  <c r="AP48" i="19" s="1"/>
  <c r="BC48" i="19" s="1"/>
  <c r="AB48" i="19"/>
  <c r="AO48" i="19" s="1"/>
  <c r="BB48" i="19" s="1"/>
  <c r="AA48" i="19"/>
  <c r="AN48" i="19" s="1"/>
  <c r="BA48" i="19" s="1"/>
  <c r="Z48" i="19"/>
  <c r="AM48" i="19" s="1"/>
  <c r="AZ48" i="19" s="1"/>
  <c r="AK47" i="19"/>
  <c r="AX47" i="19" s="1"/>
  <c r="BK47" i="19" s="1"/>
  <c r="AJ47" i="19"/>
  <c r="AW47" i="19" s="1"/>
  <c r="BJ47" i="19" s="1"/>
  <c r="AI47" i="19"/>
  <c r="AV47" i="19" s="1"/>
  <c r="BI47" i="19" s="1"/>
  <c r="AH47" i="19"/>
  <c r="AU47" i="19" s="1"/>
  <c r="BH47" i="19" s="1"/>
  <c r="AG47" i="19"/>
  <c r="AT47" i="19" s="1"/>
  <c r="BG47" i="19" s="1"/>
  <c r="AF47" i="19"/>
  <c r="AS47" i="19" s="1"/>
  <c r="BF47" i="19" s="1"/>
  <c r="AE47" i="19"/>
  <c r="AR47" i="19" s="1"/>
  <c r="BE47" i="19" s="1"/>
  <c r="AD47" i="19"/>
  <c r="AQ47" i="19" s="1"/>
  <c r="BD47" i="19" s="1"/>
  <c r="AC47" i="19"/>
  <c r="AP47" i="19" s="1"/>
  <c r="BC47" i="19" s="1"/>
  <c r="AB47" i="19"/>
  <c r="AO47" i="19" s="1"/>
  <c r="BB47" i="19" s="1"/>
  <c r="AA47" i="19"/>
  <c r="AN47" i="19" s="1"/>
  <c r="BA47" i="19" s="1"/>
  <c r="Z47" i="19"/>
  <c r="AM47" i="19" s="1"/>
  <c r="AZ47" i="19" s="1"/>
  <c r="AK46" i="19"/>
  <c r="AX46" i="19" s="1"/>
  <c r="BK46" i="19" s="1"/>
  <c r="AJ46" i="19"/>
  <c r="AI46" i="19"/>
  <c r="AV46" i="19" s="1"/>
  <c r="BI46" i="19" s="1"/>
  <c r="AH46" i="19"/>
  <c r="AU46" i="19" s="1"/>
  <c r="BH46" i="19" s="1"/>
  <c r="AG46" i="19"/>
  <c r="AT46" i="19" s="1"/>
  <c r="BG46" i="19" s="1"/>
  <c r="AF46" i="19"/>
  <c r="AS46" i="19" s="1"/>
  <c r="BF46" i="19" s="1"/>
  <c r="AE46" i="19"/>
  <c r="AR46" i="19" s="1"/>
  <c r="BE46" i="19" s="1"/>
  <c r="AC46" i="19"/>
  <c r="AP46" i="19" s="1"/>
  <c r="BC46" i="19" s="1"/>
  <c r="AB46" i="19"/>
  <c r="AO46" i="19" s="1"/>
  <c r="BB46" i="19" s="1"/>
  <c r="AA46" i="19"/>
  <c r="AN46" i="19" s="1"/>
  <c r="BA46" i="19" s="1"/>
  <c r="Z46" i="19"/>
  <c r="AM46" i="19" s="1"/>
  <c r="AZ46" i="19" s="1"/>
  <c r="AK45" i="19"/>
  <c r="AX45" i="19" s="1"/>
  <c r="BK45" i="19" s="1"/>
  <c r="AJ45" i="19"/>
  <c r="AW45" i="19" s="1"/>
  <c r="BJ45" i="19" s="1"/>
  <c r="AI45" i="19"/>
  <c r="AV45" i="19" s="1"/>
  <c r="BI45" i="19" s="1"/>
  <c r="AH45" i="19"/>
  <c r="AU45" i="19" s="1"/>
  <c r="BH45" i="19" s="1"/>
  <c r="AG45" i="19"/>
  <c r="AT45" i="19" s="1"/>
  <c r="BG45" i="19" s="1"/>
  <c r="AF45" i="19"/>
  <c r="AS45" i="19" s="1"/>
  <c r="BF45" i="19" s="1"/>
  <c r="AE45" i="19"/>
  <c r="AR45" i="19" s="1"/>
  <c r="BE45" i="19" s="1"/>
  <c r="AD45" i="19"/>
  <c r="AQ45" i="19" s="1"/>
  <c r="BD45" i="19" s="1"/>
  <c r="AC45" i="19"/>
  <c r="AP45" i="19" s="1"/>
  <c r="BC45" i="19" s="1"/>
  <c r="AB45" i="19"/>
  <c r="AO45" i="19" s="1"/>
  <c r="BB45" i="19" s="1"/>
  <c r="AA45" i="19"/>
  <c r="AN45" i="19" s="1"/>
  <c r="BA45" i="19" s="1"/>
  <c r="Z45" i="19"/>
  <c r="AM45" i="19" s="1"/>
  <c r="AZ45" i="19" s="1"/>
  <c r="AK44" i="19"/>
  <c r="AX44" i="19" s="1"/>
  <c r="BK44" i="19" s="1"/>
  <c r="AJ44" i="19"/>
  <c r="AW44" i="19" s="1"/>
  <c r="BJ44" i="19" s="1"/>
  <c r="AI44" i="19"/>
  <c r="AV44" i="19" s="1"/>
  <c r="BI44" i="19" s="1"/>
  <c r="AH44" i="19"/>
  <c r="AU44" i="19" s="1"/>
  <c r="BH44" i="19" s="1"/>
  <c r="AG44" i="19"/>
  <c r="AT44" i="19" s="1"/>
  <c r="BG44" i="19" s="1"/>
  <c r="AF44" i="19"/>
  <c r="AS44" i="19" s="1"/>
  <c r="BF44" i="19" s="1"/>
  <c r="AE44" i="19"/>
  <c r="AR44" i="19" s="1"/>
  <c r="BE44" i="19" s="1"/>
  <c r="AD44" i="19"/>
  <c r="AQ44" i="19" s="1"/>
  <c r="BD44" i="19" s="1"/>
  <c r="AC44" i="19"/>
  <c r="AP44" i="19" s="1"/>
  <c r="BC44" i="19" s="1"/>
  <c r="AB44" i="19"/>
  <c r="AO44" i="19" s="1"/>
  <c r="BB44" i="19" s="1"/>
  <c r="AA44" i="19"/>
  <c r="AN44" i="19" s="1"/>
  <c r="BA44" i="19" s="1"/>
  <c r="Z44" i="19"/>
  <c r="AM44" i="19" s="1"/>
  <c r="AZ44" i="19" s="1"/>
  <c r="V5" i="19"/>
  <c r="T5" i="19"/>
  <c r="W5" i="19"/>
  <c r="BK40" i="19"/>
  <c r="AM43" i="19"/>
  <c r="AZ43" i="19" s="1"/>
  <c r="AV39" i="19"/>
  <c r="BI39" i="19" s="1"/>
  <c r="AN25" i="19"/>
  <c r="BA25" i="19" s="1"/>
  <c r="Z66" i="19"/>
  <c r="AM66" i="19" s="1"/>
  <c r="AZ66" i="19" s="1"/>
  <c r="AK43" i="19"/>
  <c r="AX43" i="19" s="1"/>
  <c r="BK43" i="19" s="1"/>
  <c r="AJ43" i="19"/>
  <c r="AW43" i="19" s="1"/>
  <c r="BJ43" i="19" s="1"/>
  <c r="AI43" i="19"/>
  <c r="AV43" i="19" s="1"/>
  <c r="BI43" i="19" s="1"/>
  <c r="AH43" i="19"/>
  <c r="AU43" i="19" s="1"/>
  <c r="BH43" i="19" s="1"/>
  <c r="AG43" i="19"/>
  <c r="AT43" i="19" s="1"/>
  <c r="BG43" i="19" s="1"/>
  <c r="AF43" i="19"/>
  <c r="AS43" i="19" s="1"/>
  <c r="BF43" i="19" s="1"/>
  <c r="AE43" i="19"/>
  <c r="AR43" i="19" s="1"/>
  <c r="BE43" i="19" s="1"/>
  <c r="AD43" i="19"/>
  <c r="AQ43" i="19" s="1"/>
  <c r="BD43" i="19" s="1"/>
  <c r="AC43" i="19"/>
  <c r="AP43" i="19" s="1"/>
  <c r="BC43" i="19" s="1"/>
  <c r="AB43" i="19"/>
  <c r="AO43" i="19" s="1"/>
  <c r="BB43" i="19" s="1"/>
  <c r="AA43" i="19"/>
  <c r="AN43" i="19" s="1"/>
  <c r="BA43" i="19" s="1"/>
  <c r="AK42" i="19"/>
  <c r="AX42" i="19" s="1"/>
  <c r="BK42" i="19" s="1"/>
  <c r="AJ42" i="19"/>
  <c r="AW42" i="19" s="1"/>
  <c r="BJ42" i="19" s="1"/>
  <c r="AI42" i="19"/>
  <c r="AV42" i="19" s="1"/>
  <c r="BI42" i="19" s="1"/>
  <c r="AH42" i="19"/>
  <c r="AU42" i="19" s="1"/>
  <c r="BH42" i="19" s="1"/>
  <c r="AG42" i="19"/>
  <c r="AT42" i="19" s="1"/>
  <c r="BG42" i="19" s="1"/>
  <c r="AF42" i="19"/>
  <c r="AS42" i="19" s="1"/>
  <c r="BF42" i="19" s="1"/>
  <c r="AE42" i="19"/>
  <c r="AR42" i="19" s="1"/>
  <c r="BE42" i="19" s="1"/>
  <c r="AD42" i="19"/>
  <c r="AQ42" i="19" s="1"/>
  <c r="BD42" i="19" s="1"/>
  <c r="AC42" i="19"/>
  <c r="AP42" i="19" s="1"/>
  <c r="BC42" i="19" s="1"/>
  <c r="AB42" i="19"/>
  <c r="AO42" i="19" s="1"/>
  <c r="BB42" i="19" s="1"/>
  <c r="AA42" i="19"/>
  <c r="AN42" i="19" s="1"/>
  <c r="BA42" i="19" s="1"/>
  <c r="Z42" i="19"/>
  <c r="AM42" i="19" s="1"/>
  <c r="AZ42" i="19" s="1"/>
  <c r="AK41" i="19"/>
  <c r="AX41" i="19" s="1"/>
  <c r="BK41" i="19" s="1"/>
  <c r="AJ41" i="19"/>
  <c r="AW41" i="19" s="1"/>
  <c r="BJ41" i="19" s="1"/>
  <c r="AI41" i="19"/>
  <c r="AV41" i="19" s="1"/>
  <c r="BI41" i="19" s="1"/>
  <c r="AH41" i="19"/>
  <c r="AU41" i="19" s="1"/>
  <c r="BH41" i="19" s="1"/>
  <c r="AG41" i="19"/>
  <c r="AT41" i="19" s="1"/>
  <c r="BG41" i="19" s="1"/>
  <c r="AF41" i="19"/>
  <c r="AS41" i="19" s="1"/>
  <c r="BF41" i="19" s="1"/>
  <c r="AE41" i="19"/>
  <c r="AR41" i="19" s="1"/>
  <c r="BE41" i="19" s="1"/>
  <c r="AD41" i="19"/>
  <c r="AQ41" i="19" s="1"/>
  <c r="BD41" i="19" s="1"/>
  <c r="AC41" i="19"/>
  <c r="AP41" i="19" s="1"/>
  <c r="BC41" i="19" s="1"/>
  <c r="AB41" i="19"/>
  <c r="AO41" i="19" s="1"/>
  <c r="BB41" i="19" s="1"/>
  <c r="AA41" i="19"/>
  <c r="AN41" i="19" s="1"/>
  <c r="BA41" i="19" s="1"/>
  <c r="Z41" i="19"/>
  <c r="AM41" i="19" s="1"/>
  <c r="AZ41" i="19" s="1"/>
  <c r="AJ40" i="19"/>
  <c r="AW40" i="19" s="1"/>
  <c r="BJ40" i="19" s="1"/>
  <c r="AI40" i="19"/>
  <c r="AV40" i="19" s="1"/>
  <c r="BI40" i="19" s="1"/>
  <c r="AH40" i="19"/>
  <c r="AU40" i="19" s="1"/>
  <c r="BH40" i="19" s="1"/>
  <c r="AG40" i="19"/>
  <c r="AT40" i="19" s="1"/>
  <c r="BG40" i="19" s="1"/>
  <c r="AF40" i="19"/>
  <c r="AS40" i="19" s="1"/>
  <c r="BF40" i="19" s="1"/>
  <c r="AE40" i="19"/>
  <c r="AR40" i="19" s="1"/>
  <c r="BE40" i="19" s="1"/>
  <c r="AD40" i="19"/>
  <c r="AQ40" i="19" s="1"/>
  <c r="BD40" i="19" s="1"/>
  <c r="AC40" i="19"/>
  <c r="AP40" i="19" s="1"/>
  <c r="BC40" i="19" s="1"/>
  <c r="AB40" i="19"/>
  <c r="AO40" i="19" s="1"/>
  <c r="BB40" i="19" s="1"/>
  <c r="AA40" i="19"/>
  <c r="AN40" i="19" s="1"/>
  <c r="BA40" i="19" s="1"/>
  <c r="Z40" i="19"/>
  <c r="AM40" i="19" s="1"/>
  <c r="AZ40" i="19" s="1"/>
  <c r="AK39" i="19"/>
  <c r="AX39" i="19" s="1"/>
  <c r="BK39" i="19" s="1"/>
  <c r="AJ39" i="19"/>
  <c r="AW39" i="19" s="1"/>
  <c r="BJ39" i="19" s="1"/>
  <c r="AH39" i="19"/>
  <c r="AU39" i="19" s="1"/>
  <c r="BH39" i="19" s="1"/>
  <c r="AG39" i="19"/>
  <c r="AT39" i="19" s="1"/>
  <c r="BG39" i="19" s="1"/>
  <c r="AF39" i="19"/>
  <c r="AS39" i="19" s="1"/>
  <c r="BF39" i="19" s="1"/>
  <c r="AE39" i="19"/>
  <c r="AR39" i="19" s="1"/>
  <c r="BE39" i="19" s="1"/>
  <c r="AD39" i="19"/>
  <c r="AQ39" i="19" s="1"/>
  <c r="BD39" i="19" s="1"/>
  <c r="AC39" i="19"/>
  <c r="AP39" i="19" s="1"/>
  <c r="BC39" i="19" s="1"/>
  <c r="AB39" i="19"/>
  <c r="AO39" i="19" s="1"/>
  <c r="BB39" i="19" s="1"/>
  <c r="AA39" i="19"/>
  <c r="AN39" i="19" s="1"/>
  <c r="BA39" i="19" s="1"/>
  <c r="Z39" i="19"/>
  <c r="AM39" i="19" s="1"/>
  <c r="AZ39" i="19" s="1"/>
  <c r="AK38" i="19"/>
  <c r="AX38" i="19" s="1"/>
  <c r="BK38" i="19" s="1"/>
  <c r="AJ38" i="19"/>
  <c r="AW38" i="19" s="1"/>
  <c r="BJ38" i="19" s="1"/>
  <c r="AI38" i="19"/>
  <c r="AV38" i="19" s="1"/>
  <c r="BI38" i="19" s="1"/>
  <c r="AH38" i="19"/>
  <c r="AU38" i="19" s="1"/>
  <c r="BH38" i="19" s="1"/>
  <c r="AG38" i="19"/>
  <c r="AT38" i="19" s="1"/>
  <c r="BG38" i="19" s="1"/>
  <c r="AF38" i="19"/>
  <c r="AS38" i="19" s="1"/>
  <c r="BF38" i="19" s="1"/>
  <c r="AE38" i="19"/>
  <c r="AR38" i="19" s="1"/>
  <c r="BE38" i="19" s="1"/>
  <c r="AD38" i="19"/>
  <c r="AQ38" i="19" s="1"/>
  <c r="BD38" i="19" s="1"/>
  <c r="AC38" i="19"/>
  <c r="AP38" i="19" s="1"/>
  <c r="BC38" i="19" s="1"/>
  <c r="AB38" i="19"/>
  <c r="AO38" i="19" s="1"/>
  <c r="BB38" i="19" s="1"/>
  <c r="AA38" i="19"/>
  <c r="AN38" i="19" s="1"/>
  <c r="BA38" i="19" s="1"/>
  <c r="Z38" i="19"/>
  <c r="AM38" i="19" s="1"/>
  <c r="AZ38" i="19" s="1"/>
  <c r="AK37" i="19"/>
  <c r="AX37" i="19" s="1"/>
  <c r="BK37" i="19" s="1"/>
  <c r="AJ37" i="19"/>
  <c r="AW37" i="19" s="1"/>
  <c r="BJ37" i="19" s="1"/>
  <c r="AI37" i="19"/>
  <c r="AV37" i="19" s="1"/>
  <c r="BI37" i="19" s="1"/>
  <c r="AH37" i="19"/>
  <c r="AU37" i="19" s="1"/>
  <c r="BH37" i="19" s="1"/>
  <c r="AG37" i="19"/>
  <c r="AT37" i="19" s="1"/>
  <c r="BG37" i="19" s="1"/>
  <c r="AF37" i="19"/>
  <c r="AS37" i="19" s="1"/>
  <c r="BF37" i="19" s="1"/>
  <c r="AE37" i="19"/>
  <c r="AR37" i="19" s="1"/>
  <c r="BE37" i="19" s="1"/>
  <c r="AD37" i="19"/>
  <c r="AQ37" i="19" s="1"/>
  <c r="BD37" i="19" s="1"/>
  <c r="AC37" i="19"/>
  <c r="AP37" i="19" s="1"/>
  <c r="BC37" i="19" s="1"/>
  <c r="AB37" i="19"/>
  <c r="AO37" i="19" s="1"/>
  <c r="BB37" i="19" s="1"/>
  <c r="AA37" i="19"/>
  <c r="AN37" i="19" s="1"/>
  <c r="BA37" i="19" s="1"/>
  <c r="Z37" i="19"/>
  <c r="AM37" i="19" s="1"/>
  <c r="AZ37" i="19" s="1"/>
  <c r="AK36" i="19"/>
  <c r="AX36" i="19" s="1"/>
  <c r="BK36" i="19" s="1"/>
  <c r="AJ36" i="19"/>
  <c r="AW36" i="19" s="1"/>
  <c r="BJ36" i="19" s="1"/>
  <c r="AI36" i="19"/>
  <c r="AV36" i="19" s="1"/>
  <c r="BI36" i="19" s="1"/>
  <c r="AH36" i="19"/>
  <c r="AU36" i="19" s="1"/>
  <c r="BH36" i="19" s="1"/>
  <c r="AG36" i="19"/>
  <c r="AT36" i="19" s="1"/>
  <c r="BG36" i="19" s="1"/>
  <c r="AF36" i="19"/>
  <c r="AS36" i="19" s="1"/>
  <c r="BF36" i="19" s="1"/>
  <c r="AE36" i="19"/>
  <c r="AR36" i="19" s="1"/>
  <c r="BE36" i="19" s="1"/>
  <c r="AD36" i="19"/>
  <c r="AQ36" i="19" s="1"/>
  <c r="BD36" i="19" s="1"/>
  <c r="AC36" i="19"/>
  <c r="AP36" i="19" s="1"/>
  <c r="BC36" i="19" s="1"/>
  <c r="AB36" i="19"/>
  <c r="AO36" i="19" s="1"/>
  <c r="BB36" i="19" s="1"/>
  <c r="AA36" i="19"/>
  <c r="AN36" i="19" s="1"/>
  <c r="BA36" i="19" s="1"/>
  <c r="Z36" i="19"/>
  <c r="AM36" i="19" s="1"/>
  <c r="AZ36" i="19" s="1"/>
  <c r="AK33" i="19"/>
  <c r="AX33" i="19" s="1"/>
  <c r="BK33" i="19" s="1"/>
  <c r="AJ33" i="19"/>
  <c r="AW33" i="19" s="1"/>
  <c r="BJ33" i="19" s="1"/>
  <c r="AI33" i="19"/>
  <c r="AV33" i="19" s="1"/>
  <c r="BI33" i="19" s="1"/>
  <c r="AH33" i="19"/>
  <c r="AU33" i="19" s="1"/>
  <c r="BH33" i="19" s="1"/>
  <c r="AG33" i="19"/>
  <c r="AT33" i="19" s="1"/>
  <c r="BG33" i="19" s="1"/>
  <c r="AF33" i="19"/>
  <c r="AS33" i="19" s="1"/>
  <c r="BF33" i="19" s="1"/>
  <c r="AE33" i="19"/>
  <c r="AR33" i="19" s="1"/>
  <c r="BE33" i="19" s="1"/>
  <c r="AD33" i="19"/>
  <c r="AQ33" i="19" s="1"/>
  <c r="BD33" i="19" s="1"/>
  <c r="AC33" i="19"/>
  <c r="AP33" i="19" s="1"/>
  <c r="BC33" i="19" s="1"/>
  <c r="AB33" i="19"/>
  <c r="AO33" i="19" s="1"/>
  <c r="BB33" i="19" s="1"/>
  <c r="AA33" i="19"/>
  <c r="AN33" i="19" s="1"/>
  <c r="BA33" i="19" s="1"/>
  <c r="Z33" i="19"/>
  <c r="AM33" i="19" s="1"/>
  <c r="AZ33" i="19" s="1"/>
  <c r="AK32" i="19"/>
  <c r="AX32" i="19" s="1"/>
  <c r="BK32" i="19" s="1"/>
  <c r="AJ32" i="19"/>
  <c r="AW32" i="19" s="1"/>
  <c r="BJ32" i="19" s="1"/>
  <c r="AI32" i="19"/>
  <c r="AV32" i="19" s="1"/>
  <c r="BI32" i="19" s="1"/>
  <c r="AH32" i="19"/>
  <c r="AU32" i="19" s="1"/>
  <c r="BH32" i="19" s="1"/>
  <c r="AG32" i="19"/>
  <c r="AT32" i="19" s="1"/>
  <c r="BG32" i="19" s="1"/>
  <c r="AF32" i="19"/>
  <c r="AS32" i="19" s="1"/>
  <c r="BF32" i="19" s="1"/>
  <c r="AE32" i="19"/>
  <c r="AR32" i="19" s="1"/>
  <c r="BE32" i="19" s="1"/>
  <c r="AD32" i="19"/>
  <c r="AQ32" i="19" s="1"/>
  <c r="BD32" i="19" s="1"/>
  <c r="AC32" i="19"/>
  <c r="AP32" i="19" s="1"/>
  <c r="BC32" i="19" s="1"/>
  <c r="AB32" i="19"/>
  <c r="AO32" i="19" s="1"/>
  <c r="BB32" i="19" s="1"/>
  <c r="AA32" i="19"/>
  <c r="AN32" i="19" s="1"/>
  <c r="BA32" i="19" s="1"/>
  <c r="Z32" i="19"/>
  <c r="AM32" i="19" s="1"/>
  <c r="AZ32" i="19" s="1"/>
  <c r="AK31" i="19"/>
  <c r="AX31" i="19" s="1"/>
  <c r="BK31" i="19" s="1"/>
  <c r="AJ31" i="19"/>
  <c r="AW31" i="19" s="1"/>
  <c r="BJ31" i="19" s="1"/>
  <c r="AI31" i="19"/>
  <c r="AV31" i="19" s="1"/>
  <c r="BI31" i="19" s="1"/>
  <c r="AH31" i="19"/>
  <c r="AU31" i="19" s="1"/>
  <c r="BH31" i="19" s="1"/>
  <c r="AG31" i="19"/>
  <c r="AT31" i="19" s="1"/>
  <c r="BG31" i="19" s="1"/>
  <c r="AF31" i="19"/>
  <c r="AS31" i="19" s="1"/>
  <c r="BF31" i="19" s="1"/>
  <c r="AE31" i="19"/>
  <c r="AR31" i="19" s="1"/>
  <c r="BE31" i="19" s="1"/>
  <c r="AD31" i="19"/>
  <c r="AQ31" i="19" s="1"/>
  <c r="BD31" i="19" s="1"/>
  <c r="AC31" i="19"/>
  <c r="AP31" i="19" s="1"/>
  <c r="BC31" i="19" s="1"/>
  <c r="AB31" i="19"/>
  <c r="AO31" i="19" s="1"/>
  <c r="BB31" i="19" s="1"/>
  <c r="AA31" i="19"/>
  <c r="AN31" i="19" s="1"/>
  <c r="BA31" i="19" s="1"/>
  <c r="Z31" i="19"/>
  <c r="AM31" i="19" s="1"/>
  <c r="AZ31" i="19" s="1"/>
  <c r="AK30" i="19"/>
  <c r="AX30" i="19" s="1"/>
  <c r="BK30" i="19" s="1"/>
  <c r="AJ30" i="19"/>
  <c r="AW30" i="19" s="1"/>
  <c r="BJ30" i="19" s="1"/>
  <c r="AI30" i="19"/>
  <c r="AV30" i="19" s="1"/>
  <c r="BI30" i="19" s="1"/>
  <c r="AH30" i="19"/>
  <c r="AU30" i="19" s="1"/>
  <c r="BH30" i="19" s="1"/>
  <c r="AG30" i="19"/>
  <c r="AT30" i="19" s="1"/>
  <c r="BG30" i="19" s="1"/>
  <c r="AF30" i="19"/>
  <c r="AS30" i="19" s="1"/>
  <c r="BF30" i="19" s="1"/>
  <c r="AE30" i="19"/>
  <c r="AR30" i="19" s="1"/>
  <c r="BE30" i="19" s="1"/>
  <c r="AD30" i="19"/>
  <c r="AQ30" i="19" s="1"/>
  <c r="BD30" i="19" s="1"/>
  <c r="AC30" i="19"/>
  <c r="AP30" i="19" s="1"/>
  <c r="BC30" i="19" s="1"/>
  <c r="AB30" i="19"/>
  <c r="AO30" i="19" s="1"/>
  <c r="BB30" i="19" s="1"/>
  <c r="AA30" i="19"/>
  <c r="AN30" i="19" s="1"/>
  <c r="BA30" i="19" s="1"/>
  <c r="Z30" i="19"/>
  <c r="AM30" i="19" s="1"/>
  <c r="AZ30" i="19" s="1"/>
  <c r="AK29" i="19"/>
  <c r="AX29" i="19" s="1"/>
  <c r="BK29" i="19" s="1"/>
  <c r="AJ29" i="19"/>
  <c r="AW29" i="19" s="1"/>
  <c r="BJ29" i="19" s="1"/>
  <c r="AI29" i="19"/>
  <c r="AV29" i="19" s="1"/>
  <c r="BI29" i="19" s="1"/>
  <c r="AH29" i="19"/>
  <c r="AU29" i="19" s="1"/>
  <c r="BH29" i="19" s="1"/>
  <c r="AG29" i="19"/>
  <c r="AT29" i="19" s="1"/>
  <c r="BG29" i="19" s="1"/>
  <c r="AF29" i="19"/>
  <c r="AS29" i="19" s="1"/>
  <c r="BF29" i="19" s="1"/>
  <c r="AE29" i="19"/>
  <c r="AR29" i="19" s="1"/>
  <c r="BE29" i="19" s="1"/>
  <c r="AD29" i="19"/>
  <c r="AQ29" i="19" s="1"/>
  <c r="BD29" i="19" s="1"/>
  <c r="AC29" i="19"/>
  <c r="AP29" i="19" s="1"/>
  <c r="BC29" i="19" s="1"/>
  <c r="AB29" i="19"/>
  <c r="AO29" i="19" s="1"/>
  <c r="BB29" i="19" s="1"/>
  <c r="AA29" i="19"/>
  <c r="AN29" i="19" s="1"/>
  <c r="BA29" i="19" s="1"/>
  <c r="Z29" i="19"/>
  <c r="AM29" i="19" s="1"/>
  <c r="AZ29" i="19" s="1"/>
  <c r="AK28" i="19"/>
  <c r="AX28" i="19" s="1"/>
  <c r="BK28" i="19" s="1"/>
  <c r="AJ28" i="19"/>
  <c r="AW28" i="19" s="1"/>
  <c r="BJ28" i="19" s="1"/>
  <c r="AI28" i="19"/>
  <c r="AV28" i="19" s="1"/>
  <c r="BI28" i="19" s="1"/>
  <c r="AH28" i="19"/>
  <c r="AU28" i="19" s="1"/>
  <c r="BH28" i="19" s="1"/>
  <c r="AG28" i="19"/>
  <c r="AT28" i="19" s="1"/>
  <c r="BG28" i="19" s="1"/>
  <c r="AF28" i="19"/>
  <c r="AS28" i="19" s="1"/>
  <c r="BF28" i="19" s="1"/>
  <c r="AE28" i="19"/>
  <c r="AR28" i="19" s="1"/>
  <c r="BE28" i="19" s="1"/>
  <c r="AD28" i="19"/>
  <c r="AQ28" i="19" s="1"/>
  <c r="BD28" i="19" s="1"/>
  <c r="AC28" i="19"/>
  <c r="AP28" i="19" s="1"/>
  <c r="BC28" i="19" s="1"/>
  <c r="AB28" i="19"/>
  <c r="AO28" i="19" s="1"/>
  <c r="BB28" i="19" s="1"/>
  <c r="AA28" i="19"/>
  <c r="AN28" i="19" s="1"/>
  <c r="BA28" i="19" s="1"/>
  <c r="Z28" i="19"/>
  <c r="AM28" i="19" s="1"/>
  <c r="AZ28" i="19" s="1"/>
  <c r="AK27" i="19"/>
  <c r="AX27" i="19" s="1"/>
  <c r="BK27" i="19" s="1"/>
  <c r="AJ27" i="19"/>
  <c r="AW27" i="19" s="1"/>
  <c r="BJ27" i="19" s="1"/>
  <c r="AI27" i="19"/>
  <c r="AV27" i="19" s="1"/>
  <c r="BI27" i="19" s="1"/>
  <c r="AH27" i="19"/>
  <c r="AU27" i="19" s="1"/>
  <c r="BH27" i="19" s="1"/>
  <c r="AG27" i="19"/>
  <c r="AT27" i="19" s="1"/>
  <c r="BG27" i="19" s="1"/>
  <c r="AF27" i="19"/>
  <c r="AS27" i="19" s="1"/>
  <c r="BF27" i="19" s="1"/>
  <c r="AE27" i="19"/>
  <c r="AR27" i="19" s="1"/>
  <c r="BE27" i="19" s="1"/>
  <c r="AD27" i="19"/>
  <c r="AQ27" i="19" s="1"/>
  <c r="BD27" i="19" s="1"/>
  <c r="AC27" i="19"/>
  <c r="AP27" i="19" s="1"/>
  <c r="BC27" i="19" s="1"/>
  <c r="AB27" i="19"/>
  <c r="AO27" i="19" s="1"/>
  <c r="BB27" i="19" s="1"/>
  <c r="AA27" i="19"/>
  <c r="AN27" i="19" s="1"/>
  <c r="BA27" i="19" s="1"/>
  <c r="Z27" i="19"/>
  <c r="AM27" i="19" s="1"/>
  <c r="AZ27" i="19" s="1"/>
  <c r="AK26" i="19"/>
  <c r="AX26" i="19" s="1"/>
  <c r="BK26" i="19" s="1"/>
  <c r="AJ26" i="19"/>
  <c r="AW26" i="19" s="1"/>
  <c r="BJ26" i="19" s="1"/>
  <c r="AI26" i="19"/>
  <c r="AV26" i="19" s="1"/>
  <c r="BI26" i="19" s="1"/>
  <c r="AH26" i="19"/>
  <c r="AU26" i="19" s="1"/>
  <c r="BH26" i="19" s="1"/>
  <c r="AG26" i="19"/>
  <c r="AT26" i="19" s="1"/>
  <c r="BG26" i="19" s="1"/>
  <c r="AF26" i="19"/>
  <c r="AS26" i="19" s="1"/>
  <c r="BF26" i="19" s="1"/>
  <c r="AE26" i="19"/>
  <c r="AR26" i="19" s="1"/>
  <c r="BE26" i="19" s="1"/>
  <c r="AD26" i="19"/>
  <c r="AQ26" i="19" s="1"/>
  <c r="BD26" i="19" s="1"/>
  <c r="AC26" i="19"/>
  <c r="AP26" i="19" s="1"/>
  <c r="BC26" i="19" s="1"/>
  <c r="AB26" i="19"/>
  <c r="AO26" i="19" s="1"/>
  <c r="BB26" i="19" s="1"/>
  <c r="AA26" i="19"/>
  <c r="AN26" i="19" s="1"/>
  <c r="BA26" i="19" s="1"/>
  <c r="Z26" i="19"/>
  <c r="AM26" i="19" s="1"/>
  <c r="AZ26" i="19" s="1"/>
  <c r="AK25" i="19"/>
  <c r="AX25" i="19" s="1"/>
  <c r="BK25" i="19" s="1"/>
  <c r="AJ25" i="19"/>
  <c r="AW25" i="19" s="1"/>
  <c r="BJ25" i="19" s="1"/>
  <c r="AI25" i="19"/>
  <c r="AV25" i="19" s="1"/>
  <c r="BI25" i="19" s="1"/>
  <c r="AH25" i="19"/>
  <c r="AU25" i="19" s="1"/>
  <c r="BH25" i="19" s="1"/>
  <c r="AG25" i="19"/>
  <c r="AT25" i="19" s="1"/>
  <c r="BG25" i="19" s="1"/>
  <c r="AF25" i="19"/>
  <c r="AS25" i="19" s="1"/>
  <c r="BF25" i="19" s="1"/>
  <c r="AE25" i="19"/>
  <c r="AR25" i="19" s="1"/>
  <c r="BE25" i="19" s="1"/>
  <c r="AD25" i="19"/>
  <c r="AQ25" i="19" s="1"/>
  <c r="BD25" i="19" s="1"/>
  <c r="AC25" i="19"/>
  <c r="AP25" i="19" s="1"/>
  <c r="BC25" i="19" s="1"/>
  <c r="AB25" i="19"/>
  <c r="AO25" i="19" s="1"/>
  <c r="BB25" i="19" s="1"/>
  <c r="Z25" i="19"/>
  <c r="AM25" i="19" s="1"/>
  <c r="AZ25" i="19" s="1"/>
  <c r="AK24" i="19"/>
  <c r="AX24" i="19" s="1"/>
  <c r="BK24" i="19" s="1"/>
  <c r="AJ24" i="19"/>
  <c r="AW24" i="19" s="1"/>
  <c r="BJ24" i="19" s="1"/>
  <c r="AI24" i="19"/>
  <c r="AV24" i="19" s="1"/>
  <c r="BI24" i="19" s="1"/>
  <c r="AH24" i="19"/>
  <c r="AU24" i="19" s="1"/>
  <c r="BH24" i="19" s="1"/>
  <c r="AG24" i="19"/>
  <c r="AT24" i="19" s="1"/>
  <c r="BG24" i="19" s="1"/>
  <c r="AF24" i="19"/>
  <c r="AS24" i="19" s="1"/>
  <c r="BF24" i="19" s="1"/>
  <c r="AE24" i="19"/>
  <c r="AR24" i="19" s="1"/>
  <c r="BE24" i="19" s="1"/>
  <c r="AD24" i="19"/>
  <c r="AQ24" i="19" s="1"/>
  <c r="BD24" i="19" s="1"/>
  <c r="AC24" i="19"/>
  <c r="AP24" i="19" s="1"/>
  <c r="BC24" i="19" s="1"/>
  <c r="AB24" i="19"/>
  <c r="AO24" i="19" s="1"/>
  <c r="BB24" i="19" s="1"/>
  <c r="AA24" i="19"/>
  <c r="AN24" i="19" s="1"/>
  <c r="BA24" i="19" s="1"/>
  <c r="Z24" i="19"/>
  <c r="AM24" i="19" s="1"/>
  <c r="AZ24" i="19" s="1"/>
  <c r="AK23" i="19"/>
  <c r="AX23" i="19" s="1"/>
  <c r="BK23" i="19" s="1"/>
  <c r="AJ23" i="19"/>
  <c r="AW23" i="19" s="1"/>
  <c r="BJ23" i="19" s="1"/>
  <c r="AI23" i="19"/>
  <c r="AV23" i="19" s="1"/>
  <c r="BI23" i="19" s="1"/>
  <c r="AH23" i="19"/>
  <c r="AU23" i="19" s="1"/>
  <c r="BH23" i="19" s="1"/>
  <c r="AG23" i="19"/>
  <c r="AT23" i="19" s="1"/>
  <c r="BG23" i="19" s="1"/>
  <c r="AF23" i="19"/>
  <c r="AS23" i="19" s="1"/>
  <c r="BF23" i="19" s="1"/>
  <c r="AE23" i="19"/>
  <c r="AR23" i="19" s="1"/>
  <c r="BE23" i="19" s="1"/>
  <c r="AD23" i="19"/>
  <c r="AQ23" i="19" s="1"/>
  <c r="BD23" i="19" s="1"/>
  <c r="AC23" i="19"/>
  <c r="AP23" i="19" s="1"/>
  <c r="BC23" i="19" s="1"/>
  <c r="AB23" i="19"/>
  <c r="AO23" i="19" s="1"/>
  <c r="BB23" i="19" s="1"/>
  <c r="AA23" i="19"/>
  <c r="AN23" i="19" s="1"/>
  <c r="BA23" i="19" s="1"/>
  <c r="Z23" i="19"/>
  <c r="AM23" i="19" s="1"/>
  <c r="AZ23" i="19" s="1"/>
  <c r="AK22" i="19"/>
  <c r="AX22" i="19" s="1"/>
  <c r="BK22" i="19" s="1"/>
  <c r="AJ22" i="19"/>
  <c r="AW22" i="19" s="1"/>
  <c r="BJ22" i="19" s="1"/>
  <c r="AI22" i="19"/>
  <c r="AV22" i="19" s="1"/>
  <c r="BI22" i="19" s="1"/>
  <c r="AH22" i="19"/>
  <c r="AU22" i="19" s="1"/>
  <c r="BH22" i="19" s="1"/>
  <c r="AG22" i="19"/>
  <c r="AT22" i="19" s="1"/>
  <c r="BG22" i="19" s="1"/>
  <c r="AF22" i="19"/>
  <c r="AS22" i="19" s="1"/>
  <c r="BF22" i="19" s="1"/>
  <c r="AE22" i="19"/>
  <c r="AR22" i="19" s="1"/>
  <c r="BE22" i="19" s="1"/>
  <c r="AD22" i="19"/>
  <c r="AQ22" i="19" s="1"/>
  <c r="BD22" i="19" s="1"/>
  <c r="AC22" i="19"/>
  <c r="AP22" i="19" s="1"/>
  <c r="BC22" i="19" s="1"/>
  <c r="AB22" i="19"/>
  <c r="AO22" i="19" s="1"/>
  <c r="BB22" i="19" s="1"/>
  <c r="AA22" i="19"/>
  <c r="AN22" i="19" s="1"/>
  <c r="BA22" i="19" s="1"/>
  <c r="Z22" i="19"/>
  <c r="AM22" i="19" s="1"/>
  <c r="AZ22" i="19" s="1"/>
  <c r="AK21" i="19"/>
  <c r="AX21" i="19" s="1"/>
  <c r="BK21" i="19" s="1"/>
  <c r="AJ21" i="19"/>
  <c r="AW21" i="19" s="1"/>
  <c r="BJ21" i="19" s="1"/>
  <c r="AI21" i="19"/>
  <c r="AV21" i="19" s="1"/>
  <c r="BI21" i="19" s="1"/>
  <c r="AH21" i="19"/>
  <c r="AU21" i="19" s="1"/>
  <c r="BH21" i="19" s="1"/>
  <c r="AG21" i="19"/>
  <c r="AT21" i="19" s="1"/>
  <c r="BG21" i="19" s="1"/>
  <c r="AF21" i="19"/>
  <c r="AS21" i="19" s="1"/>
  <c r="BF21" i="19" s="1"/>
  <c r="AE21" i="19"/>
  <c r="AR21" i="19" s="1"/>
  <c r="BE21" i="19" s="1"/>
  <c r="AD21" i="19"/>
  <c r="AQ21" i="19" s="1"/>
  <c r="BD21" i="19" s="1"/>
  <c r="AC21" i="19"/>
  <c r="AP21" i="19" s="1"/>
  <c r="BC21" i="19" s="1"/>
  <c r="AB21" i="19"/>
  <c r="AO21" i="19" s="1"/>
  <c r="BB21" i="19" s="1"/>
  <c r="AA21" i="19"/>
  <c r="AN21" i="19" s="1"/>
  <c r="BA21" i="19" s="1"/>
  <c r="Z21" i="19"/>
  <c r="AM21" i="19" s="1"/>
  <c r="AZ21" i="19" s="1"/>
  <c r="AK20" i="19"/>
  <c r="AX20" i="19" s="1"/>
  <c r="BK20" i="19" s="1"/>
  <c r="AJ20" i="19"/>
  <c r="AW20" i="19" s="1"/>
  <c r="BJ20" i="19" s="1"/>
  <c r="AI20" i="19"/>
  <c r="AV20" i="19" s="1"/>
  <c r="BI20" i="19" s="1"/>
  <c r="AH20" i="19"/>
  <c r="AU20" i="19" s="1"/>
  <c r="BH20" i="19" s="1"/>
  <c r="AG20" i="19"/>
  <c r="AT20" i="19" s="1"/>
  <c r="BG20" i="19" s="1"/>
  <c r="AF20" i="19"/>
  <c r="AS20" i="19" s="1"/>
  <c r="BF20" i="19" s="1"/>
  <c r="AE20" i="19"/>
  <c r="AR20" i="19" s="1"/>
  <c r="BE20" i="19" s="1"/>
  <c r="AD20" i="19"/>
  <c r="AQ20" i="19" s="1"/>
  <c r="BD20" i="19" s="1"/>
  <c r="AC20" i="19"/>
  <c r="AP20" i="19" s="1"/>
  <c r="BC20" i="19" s="1"/>
  <c r="AB20" i="19"/>
  <c r="AO20" i="19" s="1"/>
  <c r="BB20" i="19" s="1"/>
  <c r="AA20" i="19"/>
  <c r="AN20" i="19" s="1"/>
  <c r="BA20" i="19" s="1"/>
  <c r="AK19" i="19"/>
  <c r="AJ19" i="19"/>
  <c r="AI19" i="19"/>
  <c r="AH19" i="19"/>
  <c r="AG19" i="19"/>
  <c r="AF19" i="19"/>
  <c r="AE19" i="19"/>
  <c r="AD19" i="19"/>
  <c r="AC19" i="19"/>
  <c r="AB19" i="19"/>
  <c r="AK18" i="19"/>
  <c r="AJ18" i="19"/>
  <c r="AI18" i="19"/>
  <c r="AH18" i="19"/>
  <c r="AG18" i="19"/>
  <c r="AF18" i="19"/>
  <c r="AE18" i="19"/>
  <c r="AD18" i="19"/>
  <c r="AC18" i="19"/>
  <c r="AB18" i="19"/>
  <c r="AK17" i="19"/>
  <c r="AJ17" i="19"/>
  <c r="AI17" i="19"/>
  <c r="AH17" i="19"/>
  <c r="AG17" i="19"/>
  <c r="AF17" i="19"/>
  <c r="AE17" i="19"/>
  <c r="AD17" i="19"/>
  <c r="AC17" i="19"/>
  <c r="AB17" i="19"/>
  <c r="AK16" i="19"/>
  <c r="AJ16" i="19"/>
  <c r="AI16" i="19"/>
  <c r="AH16" i="19"/>
  <c r="AG16" i="19"/>
  <c r="AF16" i="19"/>
  <c r="AE16" i="19"/>
  <c r="AD16" i="19"/>
  <c r="AC16" i="19"/>
  <c r="AB16" i="19"/>
  <c r="AK15" i="19"/>
  <c r="AJ15" i="19"/>
  <c r="AI15" i="19"/>
  <c r="AH15" i="19"/>
  <c r="AG15" i="19"/>
  <c r="AF15" i="19"/>
  <c r="AE15" i="19"/>
  <c r="AD15" i="19"/>
  <c r="AC15" i="19"/>
  <c r="AB15" i="19"/>
  <c r="AK14" i="19"/>
  <c r="AJ14" i="19"/>
  <c r="AI14" i="19"/>
  <c r="AH14" i="19"/>
  <c r="AG14" i="19"/>
  <c r="AF14" i="19"/>
  <c r="AE14" i="19"/>
  <c r="AD14" i="19"/>
  <c r="AC14" i="19"/>
  <c r="AB14" i="19"/>
  <c r="AK13" i="19"/>
  <c r="AJ13" i="19"/>
  <c r="AI13" i="19"/>
  <c r="AH13" i="19"/>
  <c r="AG13" i="19"/>
  <c r="AF13" i="19"/>
  <c r="AE13" i="19"/>
  <c r="AD13" i="19"/>
  <c r="AC13" i="19"/>
  <c r="AB13" i="19"/>
  <c r="AK12" i="19"/>
  <c r="AJ12" i="19"/>
  <c r="AI12" i="19"/>
  <c r="AH12" i="19"/>
  <c r="AG12" i="19"/>
  <c r="AF12" i="19"/>
  <c r="AE12" i="19"/>
  <c r="AD12" i="19"/>
  <c r="AC12" i="19"/>
  <c r="AB12" i="19"/>
  <c r="AA19" i="19"/>
  <c r="AA17" i="19"/>
  <c r="AA16" i="19"/>
  <c r="AA15" i="19"/>
  <c r="AA14" i="19"/>
  <c r="AA13" i="19"/>
  <c r="Z20" i="19"/>
  <c r="AM20" i="19" s="1"/>
  <c r="AZ20" i="19" s="1"/>
  <c r="Z12" i="19"/>
  <c r="Z13" i="19"/>
  <c r="Z14" i="19"/>
  <c r="Z15" i="19"/>
  <c r="Z16" i="19"/>
  <c r="Z17" i="19"/>
  <c r="Z18" i="19"/>
  <c r="Z19" i="19"/>
  <c r="Z10" i="19"/>
  <c r="AA10" i="19"/>
  <c r="AB10" i="19"/>
  <c r="AC10" i="19"/>
  <c r="AD10" i="19"/>
  <c r="AE10" i="19"/>
  <c r="AF10" i="19"/>
  <c r="AG10" i="19"/>
  <c r="AH10" i="19"/>
  <c r="AI10" i="19"/>
  <c r="AJ10" i="19"/>
  <c r="AK10" i="19"/>
  <c r="Z11" i="19"/>
  <c r="AA11" i="19"/>
  <c r="AB11" i="19"/>
  <c r="AC11" i="19"/>
  <c r="AD11" i="19"/>
  <c r="AE11" i="19"/>
  <c r="AF11" i="19"/>
  <c r="AG11" i="19"/>
  <c r="AH11" i="19"/>
  <c r="AI11" i="19"/>
  <c r="AJ11" i="19"/>
  <c r="AK11" i="19"/>
  <c r="AA3" i="19"/>
  <c r="AB3" i="19"/>
  <c r="AC3" i="19"/>
  <c r="AD3" i="19"/>
  <c r="AE3" i="19"/>
  <c r="AF3" i="19"/>
  <c r="AG3" i="19"/>
  <c r="AH3" i="19"/>
  <c r="AI3" i="19"/>
  <c r="AJ3" i="19"/>
  <c r="AK3" i="19"/>
  <c r="AA4" i="19"/>
  <c r="AB4" i="19"/>
  <c r="AC4" i="19"/>
  <c r="AD4" i="19"/>
  <c r="AE4" i="19"/>
  <c r="AF4" i="19"/>
  <c r="AG4" i="19"/>
  <c r="AH4" i="19"/>
  <c r="AI4" i="19"/>
  <c r="AJ4" i="19"/>
  <c r="AK4" i="19"/>
  <c r="AA5" i="19"/>
  <c r="AB5" i="19"/>
  <c r="AC5" i="19"/>
  <c r="AD5" i="19"/>
  <c r="AE5" i="19"/>
  <c r="AF5" i="19"/>
  <c r="AG5" i="19"/>
  <c r="AH5" i="19"/>
  <c r="AI5" i="19"/>
  <c r="AJ5" i="19"/>
  <c r="AK5" i="19"/>
  <c r="AA6" i="19"/>
  <c r="AB6" i="19"/>
  <c r="AC6" i="19"/>
  <c r="AD6" i="19"/>
  <c r="AE6" i="19"/>
  <c r="AF6" i="19"/>
  <c r="AG6" i="19"/>
  <c r="AH6" i="19"/>
  <c r="AI6" i="19"/>
  <c r="AJ6" i="19"/>
  <c r="AK6" i="19"/>
  <c r="AA7" i="19"/>
  <c r="AB7" i="19"/>
  <c r="AC7" i="19"/>
  <c r="AD7" i="19"/>
  <c r="AE7" i="19"/>
  <c r="AF7" i="19"/>
  <c r="AG7" i="19"/>
  <c r="AH7" i="19"/>
  <c r="AI7" i="19"/>
  <c r="AJ7" i="19"/>
  <c r="AK7" i="19"/>
  <c r="AA8" i="19"/>
  <c r="AB8" i="19"/>
  <c r="AC8" i="19"/>
  <c r="AD8" i="19"/>
  <c r="AE8" i="19"/>
  <c r="AF8" i="19"/>
  <c r="AG8" i="19"/>
  <c r="AH8" i="19"/>
  <c r="AI8" i="19"/>
  <c r="AJ8" i="19"/>
  <c r="AK8" i="19"/>
  <c r="AA9" i="19"/>
  <c r="AB9" i="19"/>
  <c r="AC9" i="19"/>
  <c r="AD9" i="19"/>
  <c r="AE9" i="19"/>
  <c r="AF9" i="19"/>
  <c r="AG9" i="19"/>
  <c r="AH9" i="19"/>
  <c r="AI9" i="19"/>
  <c r="AJ9" i="19"/>
  <c r="AK9" i="19"/>
  <c r="Z4" i="19"/>
  <c r="Z5" i="19"/>
  <c r="Z6" i="19"/>
  <c r="Z7" i="19"/>
  <c r="Z8" i="19"/>
  <c r="Z9" i="19"/>
  <c r="Z3" i="19"/>
  <c r="AA2" i="19"/>
  <c r="AB2" i="19"/>
  <c r="AC2" i="19"/>
  <c r="AD2" i="19"/>
  <c r="AE2" i="19"/>
  <c r="AF2" i="19"/>
  <c r="AG2" i="19"/>
  <c r="AH2" i="19"/>
  <c r="AI2" i="19"/>
  <c r="AJ2" i="19"/>
  <c r="AK2" i="19"/>
  <c r="Z2" i="19"/>
  <c r="K3" i="26" l="1"/>
  <c r="U8" i="18"/>
  <c r="AD8" i="18"/>
  <c r="U9" i="18"/>
  <c r="Y77" i="19"/>
  <c r="AN15" i="19"/>
  <c r="BA15" i="19"/>
  <c r="AN14" i="19"/>
  <c r="BA14" i="19"/>
  <c r="AM8" i="18" l="1"/>
  <c r="K8" i="18" s="1"/>
  <c r="AD9" i="18"/>
  <c r="AM9" i="18"/>
  <c r="AY60" i="19"/>
  <c r="AL60" i="19"/>
  <c r="Y60" i="19"/>
  <c r="L60" i="19"/>
  <c r="K9" i="18" l="1"/>
  <c r="K60" i="19"/>
  <c r="N18" i="19"/>
  <c r="AA18" i="19" s="1"/>
  <c r="AX3" i="19"/>
  <c r="AW3" i="19"/>
  <c r="AV3" i="19"/>
  <c r="AU3" i="19"/>
  <c r="AT3" i="19"/>
  <c r="AS3" i="19"/>
  <c r="AR3" i="19"/>
  <c r="AQ3" i="19"/>
  <c r="AP3" i="19"/>
  <c r="AO3" i="19"/>
  <c r="AN3" i="19"/>
  <c r="AM3" i="19"/>
  <c r="AX2" i="19"/>
  <c r="AW2" i="19"/>
  <c r="AV2" i="19"/>
  <c r="AU2" i="19"/>
  <c r="AT2" i="19"/>
  <c r="AS2" i="19"/>
  <c r="AR2" i="19"/>
  <c r="AQ2" i="19"/>
  <c r="AP2" i="19"/>
  <c r="AO2" i="19"/>
  <c r="AN2" i="19"/>
  <c r="BA3" i="19"/>
  <c r="BA9" i="19"/>
  <c r="AY9" i="19" s="1"/>
  <c r="AN9" i="19"/>
  <c r="AL9" i="19" s="1"/>
  <c r="Y9" i="19"/>
  <c r="L9" i="19"/>
  <c r="K9" i="19" l="1"/>
  <c r="L20" i="25"/>
  <c r="Y46" i="26"/>
  <c r="AF46" i="26" s="1"/>
  <c r="AM46" i="26" s="1"/>
  <c r="X46" i="26"/>
  <c r="AE46" i="26" s="1"/>
  <c r="AL46" i="26" s="1"/>
  <c r="W46" i="26"/>
  <c r="AD46" i="26" s="1"/>
  <c r="AK46" i="26" s="1"/>
  <c r="V46" i="26"/>
  <c r="AC46" i="26" s="1"/>
  <c r="AJ46" i="26" s="1"/>
  <c r="U46" i="26"/>
  <c r="AB46" i="26" s="1"/>
  <c r="AI46" i="26" s="1"/>
  <c r="L46" i="26"/>
  <c r="AY117" i="19"/>
  <c r="AL117" i="19"/>
  <c r="Y117" i="19"/>
  <c r="L117" i="19"/>
  <c r="AG46" i="26" l="1"/>
  <c r="S46" i="26"/>
  <c r="K117" i="19"/>
  <c r="AB20" i="25"/>
  <c r="AJ20" i="25"/>
  <c r="T20" i="25"/>
  <c r="K20" i="25" s="1"/>
  <c r="AY118" i="19"/>
  <c r="AL118" i="19"/>
  <c r="Y118" i="19"/>
  <c r="L118" i="19"/>
  <c r="K118" i="19" l="1"/>
  <c r="Z46" i="26"/>
  <c r="K46" i="26" s="1"/>
  <c r="AG51" i="26"/>
  <c r="Z51" i="26"/>
  <c r="L51" i="26"/>
  <c r="BJ5" i="19"/>
  <c r="BG5" i="19"/>
  <c r="AW5" i="19"/>
  <c r="AT5" i="19"/>
  <c r="BK15" i="19"/>
  <c r="AY15" i="19" s="1"/>
  <c r="AX15" i="19"/>
  <c r="AL15" i="19" s="1"/>
  <c r="Y15" i="19"/>
  <c r="L15" i="19"/>
  <c r="BK14" i="19"/>
  <c r="AY14" i="19" s="1"/>
  <c r="AX14" i="19"/>
  <c r="AL14" i="19" s="1"/>
  <c r="L14" i="19"/>
  <c r="AZ3" i="19"/>
  <c r="AY3" i="19" s="1"/>
  <c r="AL3" i="19"/>
  <c r="Y3" i="19"/>
  <c r="L3" i="19"/>
  <c r="K51" i="26" l="1"/>
  <c r="K3" i="19"/>
  <c r="K15" i="19"/>
  <c r="Y14" i="19"/>
  <c r="K14" i="19" s="1"/>
  <c r="U56" i="26" l="1"/>
  <c r="AB56" i="26" s="1"/>
  <c r="AI56" i="26" s="1"/>
  <c r="V56" i="26"/>
  <c r="AC56" i="26" s="1"/>
  <c r="AJ56" i="26" s="1"/>
  <c r="W56" i="26"/>
  <c r="AD56" i="26" s="1"/>
  <c r="AK56" i="26" s="1"/>
  <c r="X56" i="26"/>
  <c r="AE56" i="26" s="1"/>
  <c r="AL56" i="26" s="1"/>
  <c r="Y56" i="26"/>
  <c r="AF56" i="26" s="1"/>
  <c r="AM56" i="26" s="1"/>
  <c r="U57" i="26"/>
  <c r="AB57" i="26" s="1"/>
  <c r="AI57" i="26" s="1"/>
  <c r="V57" i="26"/>
  <c r="AC57" i="26" s="1"/>
  <c r="AJ57" i="26" s="1"/>
  <c r="W57" i="26"/>
  <c r="AD57" i="26" s="1"/>
  <c r="AK57" i="26" s="1"/>
  <c r="X57" i="26"/>
  <c r="AE57" i="26" s="1"/>
  <c r="AL57" i="26" s="1"/>
  <c r="Y57" i="26"/>
  <c r="AF57" i="26" s="1"/>
  <c r="AM57" i="26" s="1"/>
  <c r="U58" i="26"/>
  <c r="AB58" i="26" s="1"/>
  <c r="AI58" i="26" s="1"/>
  <c r="V58" i="26"/>
  <c r="AC58" i="26" s="1"/>
  <c r="AJ58" i="26" s="1"/>
  <c r="W58" i="26"/>
  <c r="AD58" i="26" s="1"/>
  <c r="AK58" i="26" s="1"/>
  <c r="X58" i="26"/>
  <c r="AE58" i="26" s="1"/>
  <c r="AL58" i="26" s="1"/>
  <c r="Y58" i="26"/>
  <c r="AF58" i="26" s="1"/>
  <c r="AM58" i="26" s="1"/>
  <c r="AG54" i="26"/>
  <c r="L54" i="26"/>
  <c r="AG55" i="26"/>
  <c r="L55" i="26"/>
  <c r="S57" i="26" l="1"/>
  <c r="S56" i="26"/>
  <c r="S59" i="26"/>
  <c r="S64" i="26"/>
  <c r="S63" i="26"/>
  <c r="S62" i="26"/>
  <c r="S61" i="26"/>
  <c r="S58" i="26"/>
  <c r="S60" i="26"/>
  <c r="Z54" i="26"/>
  <c r="K54" i="26" s="1"/>
  <c r="Z55" i="26"/>
  <c r="K55" i="26" s="1"/>
  <c r="M65" i="26" l="1"/>
  <c r="N65" i="26"/>
  <c r="O65" i="26"/>
  <c r="P65" i="26"/>
  <c r="Q65" i="26"/>
  <c r="R65" i="26"/>
  <c r="Z52" i="26"/>
  <c r="Z53" i="26"/>
  <c r="Z56" i="26"/>
  <c r="Z57" i="26"/>
  <c r="Z58" i="26"/>
  <c r="Z59" i="26"/>
  <c r="Z60" i="26"/>
  <c r="Z61" i="26"/>
  <c r="Z62" i="26"/>
  <c r="Z63" i="26"/>
  <c r="Z64" i="26"/>
  <c r="AG52" i="26"/>
  <c r="AG53" i="26"/>
  <c r="AG56" i="26"/>
  <c r="AG57" i="26"/>
  <c r="AG58" i="26"/>
  <c r="AG59" i="26"/>
  <c r="AG60" i="26"/>
  <c r="AG61" i="26"/>
  <c r="AG62" i="26"/>
  <c r="AG63" i="26"/>
  <c r="AG64" i="26"/>
  <c r="L52" i="26"/>
  <c r="L53" i="26"/>
  <c r="L56" i="26"/>
  <c r="L57" i="26"/>
  <c r="L58" i="26"/>
  <c r="L59" i="26"/>
  <c r="L60" i="26"/>
  <c r="L61" i="26"/>
  <c r="K61" i="26" s="1"/>
  <c r="L62" i="26"/>
  <c r="L63" i="26"/>
  <c r="L64" i="26"/>
  <c r="Y50" i="26"/>
  <c r="AF50" i="26" s="1"/>
  <c r="AM50" i="26" s="1"/>
  <c r="X50" i="26"/>
  <c r="AE50" i="26" s="1"/>
  <c r="AL50" i="26" s="1"/>
  <c r="W50" i="26"/>
  <c r="AD50" i="26" s="1"/>
  <c r="AK50" i="26" s="1"/>
  <c r="V50" i="26"/>
  <c r="AC50" i="26" s="1"/>
  <c r="AJ50" i="26" s="1"/>
  <c r="U50" i="26"/>
  <c r="L50" i="26"/>
  <c r="Y49" i="26"/>
  <c r="AF49" i="26" s="1"/>
  <c r="AM49" i="26" s="1"/>
  <c r="X49" i="26"/>
  <c r="AE49" i="26" s="1"/>
  <c r="AL49" i="26" s="1"/>
  <c r="W49" i="26"/>
  <c r="AD49" i="26" s="1"/>
  <c r="AK49" i="26" s="1"/>
  <c r="V49" i="26"/>
  <c r="AC49" i="26" s="1"/>
  <c r="AJ49" i="26" s="1"/>
  <c r="U49" i="26"/>
  <c r="AB49" i="26" s="1"/>
  <c r="AI49" i="26" s="1"/>
  <c r="L49" i="26"/>
  <c r="Y48" i="26"/>
  <c r="AF48" i="26" s="1"/>
  <c r="AM48" i="26" s="1"/>
  <c r="X48" i="26"/>
  <c r="AE48" i="26" s="1"/>
  <c r="AL48" i="26" s="1"/>
  <c r="W48" i="26"/>
  <c r="AD48" i="26" s="1"/>
  <c r="AK48" i="26" s="1"/>
  <c r="V48" i="26"/>
  <c r="AC48" i="26" s="1"/>
  <c r="AJ48" i="26" s="1"/>
  <c r="U48" i="26"/>
  <c r="AB48" i="26" s="1"/>
  <c r="AI48" i="26" s="1"/>
  <c r="L48" i="26"/>
  <c r="Y47" i="26"/>
  <c r="AF47" i="26" s="1"/>
  <c r="AM47" i="26" s="1"/>
  <c r="X47" i="26"/>
  <c r="AE47" i="26" s="1"/>
  <c r="AL47" i="26" s="1"/>
  <c r="W47" i="26"/>
  <c r="AD47" i="26" s="1"/>
  <c r="AK47" i="26" s="1"/>
  <c r="V47" i="26"/>
  <c r="AC47" i="26" s="1"/>
  <c r="AJ47" i="26" s="1"/>
  <c r="U47" i="26"/>
  <c r="AB47" i="26" s="1"/>
  <c r="AI47" i="26" s="1"/>
  <c r="L47" i="26"/>
  <c r="Y45" i="26"/>
  <c r="AF45" i="26" s="1"/>
  <c r="AM45" i="26" s="1"/>
  <c r="X45" i="26"/>
  <c r="AE45" i="26" s="1"/>
  <c r="AL45" i="26" s="1"/>
  <c r="W45" i="26"/>
  <c r="AD45" i="26" s="1"/>
  <c r="AK45" i="26" s="1"/>
  <c r="V45" i="26"/>
  <c r="AC45" i="26" s="1"/>
  <c r="AJ45" i="26" s="1"/>
  <c r="U45" i="26"/>
  <c r="AB45" i="26" s="1"/>
  <c r="AI45" i="26" s="1"/>
  <c r="L45" i="26"/>
  <c r="Y44" i="26"/>
  <c r="AF44" i="26" s="1"/>
  <c r="AM44" i="26" s="1"/>
  <c r="X44" i="26"/>
  <c r="AE44" i="26" s="1"/>
  <c r="AL44" i="26" s="1"/>
  <c r="W44" i="26"/>
  <c r="AD44" i="26" s="1"/>
  <c r="AK44" i="26" s="1"/>
  <c r="V44" i="26"/>
  <c r="AC44" i="26" s="1"/>
  <c r="AJ44" i="26" s="1"/>
  <c r="U44" i="26"/>
  <c r="AB44" i="26" s="1"/>
  <c r="AI44" i="26" s="1"/>
  <c r="L44" i="26"/>
  <c r="Y43" i="26"/>
  <c r="AF43" i="26" s="1"/>
  <c r="AM43" i="26" s="1"/>
  <c r="X43" i="26"/>
  <c r="AE43" i="26" s="1"/>
  <c r="AL43" i="26" s="1"/>
  <c r="W43" i="26"/>
  <c r="AD43" i="26" s="1"/>
  <c r="AK43" i="26" s="1"/>
  <c r="V43" i="26"/>
  <c r="AC43" i="26" s="1"/>
  <c r="AJ43" i="26" s="1"/>
  <c r="U43" i="26"/>
  <c r="AB43" i="26" s="1"/>
  <c r="AI43" i="26" s="1"/>
  <c r="L43" i="26"/>
  <c r="Y42" i="26"/>
  <c r="AF42" i="26" s="1"/>
  <c r="AM42" i="26" s="1"/>
  <c r="X42" i="26"/>
  <c r="AE42" i="26" s="1"/>
  <c r="AL42" i="26" s="1"/>
  <c r="W42" i="26"/>
  <c r="AD42" i="26" s="1"/>
  <c r="AK42" i="26" s="1"/>
  <c r="V42" i="26"/>
  <c r="AC42" i="26" s="1"/>
  <c r="AJ42" i="26" s="1"/>
  <c r="U42" i="26"/>
  <c r="AB42" i="26" s="1"/>
  <c r="AI42" i="26" s="1"/>
  <c r="L42" i="26"/>
  <c r="Y41" i="26"/>
  <c r="AF41" i="26" s="1"/>
  <c r="AM41" i="26" s="1"/>
  <c r="X41" i="26"/>
  <c r="AE41" i="26" s="1"/>
  <c r="AL41" i="26" s="1"/>
  <c r="W41" i="26"/>
  <c r="AD41" i="26" s="1"/>
  <c r="AK41" i="26" s="1"/>
  <c r="V41" i="26"/>
  <c r="AC41" i="26" s="1"/>
  <c r="AJ41" i="26" s="1"/>
  <c r="U41" i="26"/>
  <c r="AB41" i="26" s="1"/>
  <c r="AI41" i="26" s="1"/>
  <c r="L41" i="26"/>
  <c r="Y40" i="26"/>
  <c r="AF40" i="26" s="1"/>
  <c r="AM40" i="26" s="1"/>
  <c r="X40" i="26"/>
  <c r="AE40" i="26" s="1"/>
  <c r="AL40" i="26" s="1"/>
  <c r="W40" i="26"/>
  <c r="AD40" i="26" s="1"/>
  <c r="AK40" i="26" s="1"/>
  <c r="V40" i="26"/>
  <c r="AC40" i="26" s="1"/>
  <c r="AJ40" i="26" s="1"/>
  <c r="U40" i="26"/>
  <c r="AB40" i="26" s="1"/>
  <c r="AI40" i="26" s="1"/>
  <c r="L40" i="26"/>
  <c r="Y39" i="26"/>
  <c r="AF39" i="26" s="1"/>
  <c r="AM39" i="26" s="1"/>
  <c r="X39" i="26"/>
  <c r="AE39" i="26" s="1"/>
  <c r="AL39" i="26" s="1"/>
  <c r="W39" i="26"/>
  <c r="AD39" i="26" s="1"/>
  <c r="AK39" i="26" s="1"/>
  <c r="V39" i="26"/>
  <c r="AC39" i="26" s="1"/>
  <c r="AJ39" i="26" s="1"/>
  <c r="U39" i="26"/>
  <c r="AB39" i="26" s="1"/>
  <c r="AI39" i="26" s="1"/>
  <c r="L39" i="26"/>
  <c r="Y38" i="26"/>
  <c r="AF38" i="26" s="1"/>
  <c r="AM38" i="26" s="1"/>
  <c r="X38" i="26"/>
  <c r="AE38" i="26" s="1"/>
  <c r="AL38" i="26" s="1"/>
  <c r="W38" i="26"/>
  <c r="AD38" i="26" s="1"/>
  <c r="AK38" i="26" s="1"/>
  <c r="V38" i="26"/>
  <c r="AC38" i="26" s="1"/>
  <c r="AJ38" i="26" s="1"/>
  <c r="U38" i="26"/>
  <c r="AB38" i="26" s="1"/>
  <c r="AI38" i="26" s="1"/>
  <c r="L38" i="26"/>
  <c r="Y37" i="26"/>
  <c r="AF37" i="26" s="1"/>
  <c r="AM37" i="26" s="1"/>
  <c r="X37" i="26"/>
  <c r="AE37" i="26" s="1"/>
  <c r="AL37" i="26" s="1"/>
  <c r="W37" i="26"/>
  <c r="AD37" i="26" s="1"/>
  <c r="AK37" i="26" s="1"/>
  <c r="V37" i="26"/>
  <c r="AC37" i="26" s="1"/>
  <c r="AJ37" i="26" s="1"/>
  <c r="U37" i="26"/>
  <c r="AB37" i="26" s="1"/>
  <c r="AI37" i="26" s="1"/>
  <c r="L37" i="26"/>
  <c r="X36" i="26"/>
  <c r="AE36" i="26" s="1"/>
  <c r="AL36" i="26" s="1"/>
  <c r="W36" i="26"/>
  <c r="AD36" i="26" s="1"/>
  <c r="AK36" i="26" s="1"/>
  <c r="V36" i="26"/>
  <c r="AC36" i="26" s="1"/>
  <c r="AJ36" i="26" s="1"/>
  <c r="U36" i="26"/>
  <c r="AB36" i="26" s="1"/>
  <c r="AI36" i="26" s="1"/>
  <c r="T36" i="26"/>
  <c r="AA36" i="26" s="1"/>
  <c r="AH36" i="26" s="1"/>
  <c r="L36" i="26"/>
  <c r="X35" i="26"/>
  <c r="AE35" i="26" s="1"/>
  <c r="AL35" i="26" s="1"/>
  <c r="W35" i="26"/>
  <c r="AD35" i="26" s="1"/>
  <c r="AK35" i="26" s="1"/>
  <c r="V35" i="26"/>
  <c r="AC35" i="26" s="1"/>
  <c r="AJ35" i="26" s="1"/>
  <c r="U35" i="26"/>
  <c r="AB35" i="26" s="1"/>
  <c r="AI35" i="26" s="1"/>
  <c r="T35" i="26"/>
  <c r="AA35" i="26" s="1"/>
  <c r="AH35" i="26" s="1"/>
  <c r="L35" i="26"/>
  <c r="Y34" i="26"/>
  <c r="AF34" i="26" s="1"/>
  <c r="AM34" i="26" s="1"/>
  <c r="X34" i="26"/>
  <c r="AE34" i="26" s="1"/>
  <c r="AL34" i="26" s="1"/>
  <c r="W34" i="26"/>
  <c r="AD34" i="26" s="1"/>
  <c r="AK34" i="26" s="1"/>
  <c r="V34" i="26"/>
  <c r="AC34" i="26" s="1"/>
  <c r="AJ34" i="26" s="1"/>
  <c r="U34" i="26"/>
  <c r="AB34" i="26" s="1"/>
  <c r="AI34" i="26" s="1"/>
  <c r="L34" i="26"/>
  <c r="Y33" i="26"/>
  <c r="AF33" i="26" s="1"/>
  <c r="AM33" i="26" s="1"/>
  <c r="X33" i="26"/>
  <c r="AE33" i="26" s="1"/>
  <c r="AL33" i="26" s="1"/>
  <c r="W33" i="26"/>
  <c r="AD33" i="26" s="1"/>
  <c r="AK33" i="26" s="1"/>
  <c r="V33" i="26"/>
  <c r="AC33" i="26" s="1"/>
  <c r="AJ33" i="26" s="1"/>
  <c r="U33" i="26"/>
  <c r="AB33" i="26" s="1"/>
  <c r="AI33" i="26" s="1"/>
  <c r="L33" i="26"/>
  <c r="Y32" i="26"/>
  <c r="AF32" i="26" s="1"/>
  <c r="AM32" i="26" s="1"/>
  <c r="X32" i="26"/>
  <c r="AE32" i="26" s="1"/>
  <c r="AL32" i="26" s="1"/>
  <c r="W32" i="26"/>
  <c r="AD32" i="26" s="1"/>
  <c r="AK32" i="26" s="1"/>
  <c r="V32" i="26"/>
  <c r="AC32" i="26" s="1"/>
  <c r="AJ32" i="26" s="1"/>
  <c r="U32" i="26"/>
  <c r="AB32" i="26" s="1"/>
  <c r="AI32" i="26" s="1"/>
  <c r="L32" i="26"/>
  <c r="Y31" i="26"/>
  <c r="AF31" i="26" s="1"/>
  <c r="AM31" i="26" s="1"/>
  <c r="X31" i="26"/>
  <c r="AE31" i="26" s="1"/>
  <c r="AL31" i="26" s="1"/>
  <c r="W31" i="26"/>
  <c r="AD31" i="26" s="1"/>
  <c r="AK31" i="26" s="1"/>
  <c r="V31" i="26"/>
  <c r="AC31" i="26" s="1"/>
  <c r="AJ31" i="26" s="1"/>
  <c r="U31" i="26"/>
  <c r="AB31" i="26" s="1"/>
  <c r="AI31" i="26" s="1"/>
  <c r="L31" i="26"/>
  <c r="Y30" i="26"/>
  <c r="AF30" i="26" s="1"/>
  <c r="AM30" i="26" s="1"/>
  <c r="X30" i="26"/>
  <c r="AE30" i="26" s="1"/>
  <c r="AL30" i="26" s="1"/>
  <c r="W30" i="26"/>
  <c r="AD30" i="26" s="1"/>
  <c r="AK30" i="26" s="1"/>
  <c r="V30" i="26"/>
  <c r="AC30" i="26" s="1"/>
  <c r="AJ30" i="26" s="1"/>
  <c r="U30" i="26"/>
  <c r="AB30" i="26" s="1"/>
  <c r="AI30" i="26" s="1"/>
  <c r="L30" i="26"/>
  <c r="Y29" i="26"/>
  <c r="AF29" i="26" s="1"/>
  <c r="AM29" i="26" s="1"/>
  <c r="X29" i="26"/>
  <c r="AE29" i="26" s="1"/>
  <c r="AL29" i="26" s="1"/>
  <c r="W29" i="26"/>
  <c r="AD29" i="26" s="1"/>
  <c r="AK29" i="26" s="1"/>
  <c r="V29" i="26"/>
  <c r="AC29" i="26" s="1"/>
  <c r="AJ29" i="26" s="1"/>
  <c r="U29" i="26"/>
  <c r="AB29" i="26" s="1"/>
  <c r="AI29" i="26" s="1"/>
  <c r="L29" i="26"/>
  <c r="Y28" i="26"/>
  <c r="AF28" i="26" s="1"/>
  <c r="AM28" i="26" s="1"/>
  <c r="X28" i="26"/>
  <c r="AE28" i="26" s="1"/>
  <c r="AL28" i="26" s="1"/>
  <c r="W28" i="26"/>
  <c r="AD28" i="26" s="1"/>
  <c r="AK28" i="26" s="1"/>
  <c r="V28" i="26"/>
  <c r="AC28" i="26" s="1"/>
  <c r="AJ28" i="26" s="1"/>
  <c r="U28" i="26"/>
  <c r="AB28" i="26" s="1"/>
  <c r="AI28" i="26" s="1"/>
  <c r="L28" i="26"/>
  <c r="Y27" i="26"/>
  <c r="AF27" i="26" s="1"/>
  <c r="AM27" i="26" s="1"/>
  <c r="X27" i="26"/>
  <c r="AE27" i="26" s="1"/>
  <c r="AL27" i="26" s="1"/>
  <c r="W27" i="26"/>
  <c r="AD27" i="26" s="1"/>
  <c r="AK27" i="26" s="1"/>
  <c r="V27" i="26"/>
  <c r="AC27" i="26" s="1"/>
  <c r="AJ27" i="26" s="1"/>
  <c r="U27" i="26"/>
  <c r="AB27" i="26" s="1"/>
  <c r="AI27" i="26" s="1"/>
  <c r="L27" i="26"/>
  <c r="Y26" i="26"/>
  <c r="AF26" i="26" s="1"/>
  <c r="AM26" i="26" s="1"/>
  <c r="X26" i="26"/>
  <c r="AE26" i="26" s="1"/>
  <c r="AL26" i="26" s="1"/>
  <c r="W26" i="26"/>
  <c r="AD26" i="26" s="1"/>
  <c r="AK26" i="26" s="1"/>
  <c r="V26" i="26"/>
  <c r="AC26" i="26" s="1"/>
  <c r="AJ26" i="26" s="1"/>
  <c r="U26" i="26"/>
  <c r="AB26" i="26" s="1"/>
  <c r="AI26" i="26" s="1"/>
  <c r="L26" i="26"/>
  <c r="Y25" i="26"/>
  <c r="AF25" i="26" s="1"/>
  <c r="AM25" i="26" s="1"/>
  <c r="X25" i="26"/>
  <c r="AE25" i="26" s="1"/>
  <c r="AL25" i="26" s="1"/>
  <c r="W25" i="26"/>
  <c r="AD25" i="26" s="1"/>
  <c r="AK25" i="26" s="1"/>
  <c r="V25" i="26"/>
  <c r="AC25" i="26" s="1"/>
  <c r="AJ25" i="26" s="1"/>
  <c r="U25" i="26"/>
  <c r="AB25" i="26" s="1"/>
  <c r="AI25" i="26" s="1"/>
  <c r="L25" i="26"/>
  <c r="Y24" i="26"/>
  <c r="AF24" i="26" s="1"/>
  <c r="AM24" i="26" s="1"/>
  <c r="X24" i="26"/>
  <c r="AE24" i="26" s="1"/>
  <c r="AL24" i="26" s="1"/>
  <c r="W24" i="26"/>
  <c r="AD24" i="26" s="1"/>
  <c r="AK24" i="26" s="1"/>
  <c r="U24" i="26"/>
  <c r="AB24" i="26" s="1"/>
  <c r="AI24" i="26" s="1"/>
  <c r="L24" i="26"/>
  <c r="L23" i="26"/>
  <c r="L22" i="26"/>
  <c r="L21" i="26"/>
  <c r="L20" i="26"/>
  <c r="L19" i="26"/>
  <c r="L18" i="26"/>
  <c r="L17" i="26"/>
  <c r="L16" i="26"/>
  <c r="L15" i="26"/>
  <c r="L14" i="26"/>
  <c r="L13" i="26"/>
  <c r="L12" i="26"/>
  <c r="L11" i="26"/>
  <c r="L10" i="26"/>
  <c r="L9" i="26"/>
  <c r="L8" i="26"/>
  <c r="L7" i="26"/>
  <c r="L6" i="26"/>
  <c r="L5" i="26"/>
  <c r="T4" i="26"/>
  <c r="AA4" i="26" s="1"/>
  <c r="AH4" i="26" s="1"/>
  <c r="L4" i="26"/>
  <c r="Y2" i="26"/>
  <c r="AF2" i="26" s="1"/>
  <c r="AM2" i="26" s="1"/>
  <c r="X2" i="26"/>
  <c r="AE2" i="26" s="1"/>
  <c r="AL2" i="26" s="1"/>
  <c r="W2" i="26"/>
  <c r="AD2" i="26" s="1"/>
  <c r="AK2" i="26" s="1"/>
  <c r="V2" i="26"/>
  <c r="AC2" i="26" s="1"/>
  <c r="AJ2" i="26" s="1"/>
  <c r="U2" i="26"/>
  <c r="AB2" i="26" s="1"/>
  <c r="AI2" i="26" s="1"/>
  <c r="L2" i="26"/>
  <c r="M44" i="25"/>
  <c r="N44" i="25"/>
  <c r="O44" i="25"/>
  <c r="P44" i="25"/>
  <c r="Q44" i="25"/>
  <c r="D12" i="29" s="1"/>
  <c r="S44" i="25"/>
  <c r="D14" i="29" s="1"/>
  <c r="L43" i="25"/>
  <c r="L42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19" i="25"/>
  <c r="L18" i="25"/>
  <c r="L17" i="25"/>
  <c r="L16" i="25"/>
  <c r="L15" i="25"/>
  <c r="L14" i="25"/>
  <c r="L13" i="25"/>
  <c r="L12" i="25"/>
  <c r="L11" i="25"/>
  <c r="L10" i="25"/>
  <c r="L9" i="25"/>
  <c r="L8" i="25"/>
  <c r="L7" i="25"/>
  <c r="L6" i="25"/>
  <c r="L5" i="25"/>
  <c r="L4" i="25"/>
  <c r="L3" i="25"/>
  <c r="L2" i="25"/>
  <c r="X6" i="18"/>
  <c r="AG6" i="18" s="1"/>
  <c r="AP6" i="18" s="1"/>
  <c r="Y6" i="18"/>
  <c r="AH6" i="18" s="1"/>
  <c r="AQ6" i="18" s="1"/>
  <c r="Z6" i="18"/>
  <c r="AI6" i="18" s="1"/>
  <c r="AR6" i="18" s="1"/>
  <c r="AA6" i="18"/>
  <c r="AJ6" i="18" s="1"/>
  <c r="AS6" i="18" s="1"/>
  <c r="AB6" i="18"/>
  <c r="AK6" i="18" s="1"/>
  <c r="AT6" i="18" s="1"/>
  <c r="AC6" i="18"/>
  <c r="AL6" i="18" s="1"/>
  <c r="AU6" i="18" s="1"/>
  <c r="W7" i="18"/>
  <c r="AF7" i="18" s="1"/>
  <c r="AO7" i="18" s="1"/>
  <c r="X7" i="18"/>
  <c r="AG7" i="18" s="1"/>
  <c r="AP7" i="18" s="1"/>
  <c r="Y7" i="18"/>
  <c r="AH7" i="18" s="1"/>
  <c r="AQ7" i="18" s="1"/>
  <c r="Z7" i="18"/>
  <c r="AI7" i="18" s="1"/>
  <c r="AR7" i="18" s="1"/>
  <c r="AA7" i="18"/>
  <c r="AJ7" i="18" s="1"/>
  <c r="AS7" i="18" s="1"/>
  <c r="AB7" i="18"/>
  <c r="AK7" i="18" s="1"/>
  <c r="AT7" i="18" s="1"/>
  <c r="W10" i="18"/>
  <c r="AF10" i="18" s="1"/>
  <c r="AO10" i="18" s="1"/>
  <c r="X10" i="18"/>
  <c r="AG10" i="18" s="1"/>
  <c r="AP10" i="18" s="1"/>
  <c r="Y10" i="18"/>
  <c r="AH10" i="18" s="1"/>
  <c r="AQ10" i="18" s="1"/>
  <c r="Z10" i="18"/>
  <c r="AI10" i="18" s="1"/>
  <c r="AR10" i="18" s="1"/>
  <c r="AA10" i="18"/>
  <c r="AJ10" i="18" s="1"/>
  <c r="AS10" i="18" s="1"/>
  <c r="AB10" i="18"/>
  <c r="AK10" i="18" s="1"/>
  <c r="AT10" i="18" s="1"/>
  <c r="W11" i="18"/>
  <c r="AF11" i="18" s="1"/>
  <c r="AO11" i="18" s="1"/>
  <c r="X11" i="18"/>
  <c r="AG11" i="18" s="1"/>
  <c r="AP11" i="18" s="1"/>
  <c r="Y11" i="18"/>
  <c r="AH11" i="18" s="1"/>
  <c r="AQ11" i="18" s="1"/>
  <c r="Z11" i="18"/>
  <c r="AI11" i="18" s="1"/>
  <c r="AR11" i="18" s="1"/>
  <c r="AA11" i="18"/>
  <c r="AJ11" i="18" s="1"/>
  <c r="AS11" i="18" s="1"/>
  <c r="AB11" i="18"/>
  <c r="AK11" i="18" s="1"/>
  <c r="AT11" i="18" s="1"/>
  <c r="W12" i="18"/>
  <c r="AF12" i="18" s="1"/>
  <c r="AO12" i="18" s="1"/>
  <c r="X12" i="18"/>
  <c r="AG12" i="18" s="1"/>
  <c r="AP12" i="18" s="1"/>
  <c r="Y12" i="18"/>
  <c r="AH12" i="18" s="1"/>
  <c r="AQ12" i="18" s="1"/>
  <c r="Z12" i="18"/>
  <c r="AI12" i="18" s="1"/>
  <c r="AR12" i="18" s="1"/>
  <c r="AA12" i="18"/>
  <c r="AJ12" i="18" s="1"/>
  <c r="AS12" i="18" s="1"/>
  <c r="AB12" i="18"/>
  <c r="AK12" i="18" s="1"/>
  <c r="AT12" i="18" s="1"/>
  <c r="N86" i="18"/>
  <c r="O86" i="18"/>
  <c r="P86" i="18"/>
  <c r="Q86" i="18"/>
  <c r="R86" i="18"/>
  <c r="S86" i="18"/>
  <c r="T86" i="18"/>
  <c r="M86" i="18"/>
  <c r="L4" i="19"/>
  <c r="L5" i="19"/>
  <c r="L6" i="19"/>
  <c r="L7" i="19"/>
  <c r="L8" i="19"/>
  <c r="L10" i="19"/>
  <c r="L11" i="19"/>
  <c r="L12" i="19"/>
  <c r="L13" i="19"/>
  <c r="L16" i="19"/>
  <c r="L17" i="19"/>
  <c r="L18" i="19"/>
  <c r="L19" i="19"/>
  <c r="L20" i="19"/>
  <c r="L2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49" i="19"/>
  <c r="L50" i="19"/>
  <c r="L51" i="19"/>
  <c r="L52" i="19"/>
  <c r="L53" i="19"/>
  <c r="L54" i="19"/>
  <c r="L55" i="19"/>
  <c r="L57" i="19"/>
  <c r="L58" i="19"/>
  <c r="L59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0" i="19"/>
  <c r="L81" i="19"/>
  <c r="L82" i="19"/>
  <c r="L83" i="19"/>
  <c r="L84" i="19"/>
  <c r="L85" i="19"/>
  <c r="L86" i="19"/>
  <c r="L87" i="19"/>
  <c r="L88" i="19"/>
  <c r="L89" i="19"/>
  <c r="L90" i="19"/>
  <c r="L91" i="19"/>
  <c r="L92" i="19"/>
  <c r="L93" i="19"/>
  <c r="L94" i="19"/>
  <c r="L95" i="19"/>
  <c r="L96" i="19"/>
  <c r="L97" i="19"/>
  <c r="L98" i="19"/>
  <c r="L99" i="19"/>
  <c r="L100" i="19"/>
  <c r="L101" i="19"/>
  <c r="L102" i="19"/>
  <c r="L103" i="19"/>
  <c r="L104" i="19"/>
  <c r="L105" i="19"/>
  <c r="L106" i="19"/>
  <c r="L107" i="19"/>
  <c r="L108" i="19"/>
  <c r="L109" i="19"/>
  <c r="L110" i="19"/>
  <c r="L111" i="19"/>
  <c r="L112" i="19"/>
  <c r="L113" i="19"/>
  <c r="L114" i="19"/>
  <c r="L115" i="19"/>
  <c r="L116" i="19"/>
  <c r="L119" i="19"/>
  <c r="L120" i="19"/>
  <c r="L121" i="19"/>
  <c r="L122" i="19"/>
  <c r="L2" i="19"/>
  <c r="BI123" i="19"/>
  <c r="AW123" i="19"/>
  <c r="AJ123" i="19"/>
  <c r="X123" i="19"/>
  <c r="W123" i="19"/>
  <c r="V123" i="19"/>
  <c r="U123" i="19"/>
  <c r="T123" i="19"/>
  <c r="D10" i="29" s="1"/>
  <c r="S123" i="19"/>
  <c r="R123" i="19"/>
  <c r="Q123" i="19"/>
  <c r="D7" i="29" s="1"/>
  <c r="P123" i="19"/>
  <c r="D6" i="29" s="1"/>
  <c r="O123" i="19"/>
  <c r="D5" i="29" s="1"/>
  <c r="N123" i="19"/>
  <c r="D4" i="29" s="1"/>
  <c r="M123" i="19"/>
  <c r="AY122" i="19"/>
  <c r="AL122" i="19"/>
  <c r="Y122" i="19"/>
  <c r="AY121" i="19"/>
  <c r="AL121" i="19"/>
  <c r="Y121" i="19"/>
  <c r="AY120" i="19"/>
  <c r="AL120" i="19"/>
  <c r="Y120" i="19"/>
  <c r="AY119" i="19"/>
  <c r="AL119" i="19"/>
  <c r="Y119" i="19"/>
  <c r="AY116" i="19"/>
  <c r="AL116" i="19"/>
  <c r="Y116" i="19"/>
  <c r="AY115" i="19"/>
  <c r="AL115" i="19"/>
  <c r="Y115" i="19"/>
  <c r="AY114" i="19"/>
  <c r="AL114" i="19"/>
  <c r="Y114" i="19"/>
  <c r="AY113" i="19"/>
  <c r="AL113" i="19"/>
  <c r="Y113" i="19"/>
  <c r="AY112" i="19"/>
  <c r="AL112" i="19"/>
  <c r="Y112" i="19"/>
  <c r="AY111" i="19"/>
  <c r="AL111" i="19"/>
  <c r="Y111" i="19"/>
  <c r="AY109" i="19"/>
  <c r="AL109" i="19"/>
  <c r="Y109" i="19"/>
  <c r="AY108" i="19"/>
  <c r="AL108" i="19"/>
  <c r="Y108" i="19"/>
  <c r="AY106" i="19"/>
  <c r="AL106" i="19"/>
  <c r="Y106" i="19"/>
  <c r="AY105" i="19"/>
  <c r="AL105" i="19"/>
  <c r="Y105" i="19"/>
  <c r="AY104" i="19"/>
  <c r="AL104" i="19"/>
  <c r="Y104" i="19"/>
  <c r="AY103" i="19"/>
  <c r="AL103" i="19"/>
  <c r="Y103" i="19"/>
  <c r="AY102" i="19"/>
  <c r="AL102" i="19"/>
  <c r="Y102" i="19"/>
  <c r="AY101" i="19"/>
  <c r="AL101" i="19"/>
  <c r="Y101" i="19"/>
  <c r="AY100" i="19"/>
  <c r="AL100" i="19"/>
  <c r="Y100" i="19"/>
  <c r="AY99" i="19"/>
  <c r="AL99" i="19"/>
  <c r="Y99" i="19"/>
  <c r="AY98" i="19"/>
  <c r="AL98" i="19"/>
  <c r="Y98" i="19"/>
  <c r="AY97" i="19"/>
  <c r="AL97" i="19"/>
  <c r="Y97" i="19"/>
  <c r="AY96" i="19"/>
  <c r="AL96" i="19"/>
  <c r="Y96" i="19"/>
  <c r="AY95" i="19"/>
  <c r="AL95" i="19"/>
  <c r="AY94" i="19"/>
  <c r="AL94" i="19"/>
  <c r="AY93" i="19"/>
  <c r="AL93" i="19"/>
  <c r="Y93" i="19"/>
  <c r="AY92" i="19"/>
  <c r="AL92" i="19"/>
  <c r="Y92" i="19"/>
  <c r="AY91" i="19"/>
  <c r="AL91" i="19"/>
  <c r="Y91" i="19"/>
  <c r="AY90" i="19"/>
  <c r="AL90" i="19"/>
  <c r="Y90" i="19"/>
  <c r="AY89" i="19"/>
  <c r="AL89" i="19"/>
  <c r="Y89" i="19"/>
  <c r="AY88" i="19"/>
  <c r="AL88" i="19"/>
  <c r="Y88" i="19"/>
  <c r="AY87" i="19"/>
  <c r="AL87" i="19"/>
  <c r="Y87" i="19"/>
  <c r="AY86" i="19"/>
  <c r="AL86" i="19"/>
  <c r="Y86" i="19"/>
  <c r="AY85" i="19"/>
  <c r="AL85" i="19"/>
  <c r="Y85" i="19"/>
  <c r="AY84" i="19"/>
  <c r="AL84" i="19"/>
  <c r="Y84" i="19"/>
  <c r="AY83" i="19"/>
  <c r="AL83" i="19"/>
  <c r="Y83" i="19"/>
  <c r="AY82" i="19"/>
  <c r="AL82" i="19"/>
  <c r="Y82" i="19"/>
  <c r="AY81" i="19"/>
  <c r="AL81" i="19"/>
  <c r="Y81" i="19"/>
  <c r="AY80" i="19"/>
  <c r="AL80" i="19"/>
  <c r="AY79" i="19"/>
  <c r="AL79" i="19"/>
  <c r="Y79" i="19"/>
  <c r="AY78" i="19"/>
  <c r="AL78" i="19"/>
  <c r="Y78" i="19"/>
  <c r="AY77" i="19"/>
  <c r="AL77" i="19"/>
  <c r="AY76" i="19"/>
  <c r="AL76" i="19"/>
  <c r="Y76" i="19"/>
  <c r="AY75" i="19"/>
  <c r="AL75" i="19"/>
  <c r="Y75" i="19"/>
  <c r="AY74" i="19"/>
  <c r="AL74" i="19"/>
  <c r="Y74" i="19"/>
  <c r="AY73" i="19"/>
  <c r="AL73" i="19"/>
  <c r="Y73" i="19"/>
  <c r="AY72" i="19"/>
  <c r="AL72" i="19"/>
  <c r="Y72" i="19"/>
  <c r="AY71" i="19"/>
  <c r="AL71" i="19"/>
  <c r="Y71" i="19"/>
  <c r="AY70" i="19"/>
  <c r="AL70" i="19"/>
  <c r="AY69" i="19"/>
  <c r="AL69" i="19"/>
  <c r="Y69" i="19"/>
  <c r="AY68" i="19"/>
  <c r="AL68" i="19"/>
  <c r="Y68" i="19"/>
  <c r="AY67" i="19"/>
  <c r="AL67" i="19"/>
  <c r="Y67" i="19"/>
  <c r="AY66" i="19"/>
  <c r="AL66" i="19"/>
  <c r="Y66" i="19"/>
  <c r="AY65" i="19"/>
  <c r="AL65" i="19"/>
  <c r="Y65" i="19"/>
  <c r="AY64" i="19"/>
  <c r="AL64" i="19"/>
  <c r="Y64" i="19"/>
  <c r="AY63" i="19"/>
  <c r="AL63" i="19"/>
  <c r="Y63" i="19"/>
  <c r="AY62" i="19"/>
  <c r="AL62" i="19"/>
  <c r="Y62" i="19"/>
  <c r="AY61" i="19"/>
  <c r="AL61" i="19"/>
  <c r="Y61" i="19"/>
  <c r="AY59" i="19"/>
  <c r="AL59" i="19"/>
  <c r="Y59" i="19"/>
  <c r="AY58" i="19"/>
  <c r="AL58" i="19"/>
  <c r="AY57" i="19"/>
  <c r="AL57" i="19"/>
  <c r="AY55" i="19"/>
  <c r="AL55" i="19"/>
  <c r="Y54" i="19"/>
  <c r="Y53" i="19"/>
  <c r="AY52" i="19"/>
  <c r="AL52" i="19"/>
  <c r="Y52" i="19"/>
  <c r="AY51" i="19"/>
  <c r="AL51" i="19"/>
  <c r="AY50" i="19"/>
  <c r="AL50" i="19"/>
  <c r="AE123" i="19"/>
  <c r="AY48" i="19"/>
  <c r="AL48" i="19"/>
  <c r="AY46" i="19"/>
  <c r="AL46" i="19"/>
  <c r="AY43" i="19"/>
  <c r="AL43" i="19"/>
  <c r="Y43" i="19"/>
  <c r="AY42" i="19"/>
  <c r="AL42" i="19"/>
  <c r="Y42" i="19"/>
  <c r="AY41" i="19"/>
  <c r="AL41" i="19"/>
  <c r="Y41" i="19"/>
  <c r="AY40" i="19"/>
  <c r="AL40" i="19"/>
  <c r="Y40" i="19"/>
  <c r="AY39" i="19"/>
  <c r="AL39" i="19"/>
  <c r="AY38" i="19"/>
  <c r="AL38" i="19"/>
  <c r="Y38" i="19"/>
  <c r="AY37" i="19"/>
  <c r="AL37" i="19"/>
  <c r="Y37" i="19"/>
  <c r="AY36" i="19"/>
  <c r="AL36" i="19"/>
  <c r="Y36" i="19"/>
  <c r="AY33" i="19"/>
  <c r="AL33" i="19"/>
  <c r="Y33" i="19"/>
  <c r="AY32" i="19"/>
  <c r="AL32" i="19"/>
  <c r="Y32" i="19"/>
  <c r="AY31" i="19"/>
  <c r="AL31" i="19"/>
  <c r="Y31" i="19"/>
  <c r="AY30" i="19"/>
  <c r="AL30" i="19"/>
  <c r="Y30" i="19"/>
  <c r="AY29" i="19"/>
  <c r="AL29" i="19"/>
  <c r="Y29" i="19"/>
  <c r="AY28" i="19"/>
  <c r="AL28" i="19"/>
  <c r="Y28" i="19"/>
  <c r="AY27" i="19"/>
  <c r="AL27" i="19"/>
  <c r="AY26" i="19"/>
  <c r="AL26" i="19"/>
  <c r="AY25" i="19"/>
  <c r="AL25" i="19"/>
  <c r="AV123" i="19"/>
  <c r="AI123" i="19"/>
  <c r="AY23" i="19"/>
  <c r="AL23" i="19"/>
  <c r="AY22" i="19"/>
  <c r="AL22" i="19"/>
  <c r="AY21" i="19"/>
  <c r="AL21" i="19"/>
  <c r="AY20" i="19"/>
  <c r="AL20" i="19"/>
  <c r="BF19" i="19"/>
  <c r="AY19" i="19" s="1"/>
  <c r="AS19" i="19"/>
  <c r="AL19" i="19" s="1"/>
  <c r="AZ18" i="19"/>
  <c r="AY18" i="19" s="1"/>
  <c r="AM18" i="19"/>
  <c r="AL18" i="19" s="1"/>
  <c r="Y18" i="19"/>
  <c r="BA17" i="19"/>
  <c r="AY17" i="19" s="1"/>
  <c r="AN17" i="19"/>
  <c r="AL17" i="19" s="1"/>
  <c r="Y17" i="19"/>
  <c r="BK16" i="19"/>
  <c r="AY16" i="19" s="1"/>
  <c r="AX16" i="19"/>
  <c r="AL16" i="19" s="1"/>
  <c r="BA13" i="19"/>
  <c r="AY13" i="19" s="1"/>
  <c r="AN13" i="19"/>
  <c r="AL13" i="19" s="1"/>
  <c r="Y13" i="19"/>
  <c r="BA12" i="19"/>
  <c r="AY12" i="19" s="1"/>
  <c r="AN12" i="19"/>
  <c r="AL12" i="19" s="1"/>
  <c r="Y12" i="19"/>
  <c r="BA11" i="19"/>
  <c r="AY11" i="19" s="1"/>
  <c r="AN11" i="19"/>
  <c r="AL11" i="19" s="1"/>
  <c r="Y11" i="19"/>
  <c r="BA10" i="19"/>
  <c r="AY10" i="19" s="1"/>
  <c r="AN10" i="19"/>
  <c r="AL10" i="19" s="1"/>
  <c r="Y10" i="19"/>
  <c r="BA8" i="19"/>
  <c r="AY8" i="19" s="1"/>
  <c r="AN8" i="19"/>
  <c r="AL8" i="19" s="1"/>
  <c r="Y8" i="19"/>
  <c r="BA7" i="19"/>
  <c r="AY7" i="19" s="1"/>
  <c r="AN7" i="19"/>
  <c r="AL7" i="19" s="1"/>
  <c r="Y7" i="19"/>
  <c r="BF6" i="19"/>
  <c r="BA6" i="19"/>
  <c r="AX6" i="19"/>
  <c r="AS6" i="19"/>
  <c r="AN6" i="19"/>
  <c r="BG123" i="19"/>
  <c r="G10" i="29" s="1"/>
  <c r="BF5" i="19"/>
  <c r="BA5" i="19"/>
  <c r="AX5" i="19"/>
  <c r="AT123" i="19"/>
  <c r="F10" i="29" s="1"/>
  <c r="AN5" i="19"/>
  <c r="AG123" i="19"/>
  <c r="E10" i="29" s="1"/>
  <c r="AZ4" i="19"/>
  <c r="AY4" i="19" s="1"/>
  <c r="AM4" i="19"/>
  <c r="AL4" i="19" s="1"/>
  <c r="Y4" i="19"/>
  <c r="BK2" i="19"/>
  <c r="AZ2" i="19"/>
  <c r="AM2" i="19"/>
  <c r="L85" i="18"/>
  <c r="L84" i="18"/>
  <c r="L83" i="18"/>
  <c r="L82" i="18"/>
  <c r="L81" i="18"/>
  <c r="L80" i="18"/>
  <c r="L79" i="18"/>
  <c r="L78" i="18"/>
  <c r="L77" i="18"/>
  <c r="L76" i="18"/>
  <c r="L75" i="18"/>
  <c r="L74" i="18"/>
  <c r="L73" i="18"/>
  <c r="L72" i="18"/>
  <c r="L71" i="18"/>
  <c r="L70" i="18"/>
  <c r="L69" i="18"/>
  <c r="L68" i="18"/>
  <c r="L67" i="18"/>
  <c r="L66" i="18"/>
  <c r="L65" i="18"/>
  <c r="L64" i="18"/>
  <c r="L63" i="18"/>
  <c r="L62" i="18"/>
  <c r="L61" i="18"/>
  <c r="L60" i="18"/>
  <c r="L59" i="18"/>
  <c r="L58" i="18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L22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7" i="18"/>
  <c r="L6" i="18"/>
  <c r="L5" i="18"/>
  <c r="L4" i="18"/>
  <c r="L3" i="18"/>
  <c r="L2" i="18"/>
  <c r="S39" i="26" l="1"/>
  <c r="S50" i="26"/>
  <c r="AB50" i="26"/>
  <c r="AI50" i="26" s="1"/>
  <c r="D8" i="29"/>
  <c r="D13" i="29"/>
  <c r="D11" i="29"/>
  <c r="H10" i="29"/>
  <c r="D9" i="29"/>
  <c r="D3" i="29"/>
  <c r="S33" i="26"/>
  <c r="S28" i="26"/>
  <c r="S30" i="26"/>
  <c r="S42" i="26"/>
  <c r="AG13" i="26"/>
  <c r="S13" i="26"/>
  <c r="S20" i="26"/>
  <c r="S25" i="26"/>
  <c r="S8" i="26"/>
  <c r="S10" i="26"/>
  <c r="S15" i="26"/>
  <c r="S27" i="26"/>
  <c r="AG32" i="26"/>
  <c r="S32" i="26"/>
  <c r="K53" i="26"/>
  <c r="S45" i="26"/>
  <c r="S44" i="26"/>
  <c r="S17" i="26"/>
  <c r="S22" i="26"/>
  <c r="S34" i="26"/>
  <c r="S41" i="26"/>
  <c r="S47" i="26"/>
  <c r="K52" i="26"/>
  <c r="S18" i="26"/>
  <c r="S35" i="26"/>
  <c r="S19" i="26"/>
  <c r="S29" i="26"/>
  <c r="AG36" i="26"/>
  <c r="S36" i="26"/>
  <c r="S23" i="26"/>
  <c r="S4" i="26"/>
  <c r="S12" i="26"/>
  <c r="S43" i="26"/>
  <c r="AG49" i="26"/>
  <c r="S49" i="26"/>
  <c r="K64" i="26"/>
  <c r="S11" i="26"/>
  <c r="K59" i="26"/>
  <c r="K58" i="26"/>
  <c r="K57" i="26"/>
  <c r="K56" i="26"/>
  <c r="S2" i="26"/>
  <c r="S24" i="26"/>
  <c r="AG31" i="26"/>
  <c r="S31" i="26"/>
  <c r="K63" i="26"/>
  <c r="S16" i="26"/>
  <c r="S40" i="26"/>
  <c r="K60" i="26"/>
  <c r="AG48" i="26"/>
  <c r="S48" i="26"/>
  <c r="S7" i="26"/>
  <c r="S9" i="26"/>
  <c r="S14" i="26"/>
  <c r="S21" i="26"/>
  <c r="AG26" i="26"/>
  <c r="S26" i="26"/>
  <c r="K62" i="26"/>
  <c r="S37" i="26"/>
  <c r="S38" i="26"/>
  <c r="S6" i="26"/>
  <c r="S5" i="26"/>
  <c r="U29" i="18"/>
  <c r="U31" i="18"/>
  <c r="U37" i="18"/>
  <c r="U45" i="18"/>
  <c r="U18" i="18"/>
  <c r="U47" i="18"/>
  <c r="U22" i="18"/>
  <c r="K59" i="19"/>
  <c r="K63" i="19"/>
  <c r="K100" i="19"/>
  <c r="K67" i="19"/>
  <c r="K71" i="19"/>
  <c r="K18" i="19"/>
  <c r="K75" i="19"/>
  <c r="K61" i="19"/>
  <c r="K65" i="19"/>
  <c r="K69" i="19"/>
  <c r="K98" i="19"/>
  <c r="K102" i="19"/>
  <c r="K111" i="19"/>
  <c r="K79" i="19"/>
  <c r="K73" i="19"/>
  <c r="K4" i="19"/>
  <c r="K30" i="19"/>
  <c r="K36" i="19"/>
  <c r="K83" i="19"/>
  <c r="K87" i="19"/>
  <c r="K91" i="19"/>
  <c r="K115" i="19"/>
  <c r="K104" i="19"/>
  <c r="K108" i="19"/>
  <c r="K116" i="19"/>
  <c r="K64" i="19"/>
  <c r="K68" i="19"/>
  <c r="K72" i="19"/>
  <c r="K76" i="19"/>
  <c r="K97" i="19"/>
  <c r="K101" i="19"/>
  <c r="K96" i="19"/>
  <c r="K28" i="19"/>
  <c r="K81" i="19"/>
  <c r="K85" i="19"/>
  <c r="K89" i="19"/>
  <c r="K106" i="19"/>
  <c r="K62" i="19"/>
  <c r="K66" i="19"/>
  <c r="K70" i="19"/>
  <c r="K74" i="19"/>
  <c r="K78" i="19"/>
  <c r="K99" i="19"/>
  <c r="K103" i="19"/>
  <c r="K43" i="19"/>
  <c r="K121" i="19"/>
  <c r="K40" i="19"/>
  <c r="K31" i="19"/>
  <c r="K37" i="19"/>
  <c r="K84" i="19"/>
  <c r="K88" i="19"/>
  <c r="K92" i="19"/>
  <c r="K112" i="19"/>
  <c r="K122" i="19"/>
  <c r="K105" i="19"/>
  <c r="K8" i="19"/>
  <c r="K41" i="19"/>
  <c r="K109" i="19"/>
  <c r="K32" i="19"/>
  <c r="K38" i="19"/>
  <c r="K52" i="19"/>
  <c r="K93" i="19"/>
  <c r="K113" i="19"/>
  <c r="K119" i="19"/>
  <c r="K77" i="19"/>
  <c r="K42" i="19"/>
  <c r="K29" i="19"/>
  <c r="K33" i="19"/>
  <c r="K82" i="19"/>
  <c r="K86" i="19"/>
  <c r="K90" i="19"/>
  <c r="K114" i="19"/>
  <c r="K120" i="19"/>
  <c r="K11" i="19"/>
  <c r="K17" i="19"/>
  <c r="K10" i="19"/>
  <c r="K12" i="19"/>
  <c r="K13" i="19"/>
  <c r="K7" i="19"/>
  <c r="AY54" i="19"/>
  <c r="Y94" i="19"/>
  <c r="K94" i="19" s="1"/>
  <c r="U33" i="18"/>
  <c r="U15" i="18"/>
  <c r="U21" i="18"/>
  <c r="U44" i="18"/>
  <c r="U4" i="18"/>
  <c r="U73" i="18"/>
  <c r="U78" i="18"/>
  <c r="U58" i="18"/>
  <c r="U14" i="18"/>
  <c r="U60" i="18"/>
  <c r="U61" i="18"/>
  <c r="U51" i="18"/>
  <c r="U85" i="18"/>
  <c r="U74" i="18"/>
  <c r="Y39" i="19"/>
  <c r="K39" i="19" s="1"/>
  <c r="AY6" i="19"/>
  <c r="AY24" i="19"/>
  <c r="Y95" i="19"/>
  <c r="K95" i="19" s="1"/>
  <c r="AY49" i="19"/>
  <c r="AY53" i="19"/>
  <c r="AY5" i="19"/>
  <c r="AY45" i="19"/>
  <c r="AL49" i="19"/>
  <c r="AY107" i="19"/>
  <c r="Y23" i="19"/>
  <c r="K23" i="19" s="1"/>
  <c r="Y25" i="19"/>
  <c r="K25" i="19" s="1"/>
  <c r="Y26" i="19"/>
  <c r="K26" i="19" s="1"/>
  <c r="Y27" i="19"/>
  <c r="K27" i="19" s="1"/>
  <c r="AY44" i="19"/>
  <c r="Y46" i="19"/>
  <c r="K46" i="19" s="1"/>
  <c r="AL54" i="19"/>
  <c r="Y55" i="19"/>
  <c r="K55" i="19" s="1"/>
  <c r="Y58" i="19"/>
  <c r="K58" i="19" s="1"/>
  <c r="AY110" i="19"/>
  <c r="AL44" i="19"/>
  <c r="AY47" i="19"/>
  <c r="AL107" i="19"/>
  <c r="AL110" i="19"/>
  <c r="AL2" i="19"/>
  <c r="AY2" i="19"/>
  <c r="U53" i="18"/>
  <c r="U2" i="18"/>
  <c r="U83" i="18"/>
  <c r="U80" i="18"/>
  <c r="U75" i="18"/>
  <c r="U59" i="18"/>
  <c r="U56" i="18"/>
  <c r="U52" i="18"/>
  <c r="U48" i="18"/>
  <c r="U32" i="18"/>
  <c r="U26" i="18"/>
  <c r="U20" i="18"/>
  <c r="U17" i="18"/>
  <c r="U13" i="18"/>
  <c r="U81" i="18"/>
  <c r="U77" i="18"/>
  <c r="U69" i="18"/>
  <c r="U42" i="18"/>
  <c r="AM31" i="18"/>
  <c r="AM30" i="18"/>
  <c r="AM12" i="18"/>
  <c r="AC86" i="18"/>
  <c r="X86" i="18"/>
  <c r="AA86" i="18"/>
  <c r="U68" i="18"/>
  <c r="U55" i="18"/>
  <c r="U41" i="18"/>
  <c r="U25" i="18"/>
  <c r="U10" i="18"/>
  <c r="U67" i="18"/>
  <c r="U50" i="18"/>
  <c r="U43" i="18"/>
  <c r="U36" i="18"/>
  <c r="U28" i="18"/>
  <c r="U3" i="18"/>
  <c r="AL45" i="19"/>
  <c r="U76" i="18"/>
  <c r="U72" i="18"/>
  <c r="U66" i="18"/>
  <c r="U63" i="18"/>
  <c r="U57" i="18"/>
  <c r="U49" i="18"/>
  <c r="U46" i="18"/>
  <c r="U39" i="18"/>
  <c r="U35" i="18"/>
  <c r="U27" i="18"/>
  <c r="U23" i="18"/>
  <c r="U19" i="18"/>
  <c r="U16" i="18"/>
  <c r="U12" i="18"/>
  <c r="U6" i="18"/>
  <c r="AM14" i="18"/>
  <c r="U84" i="18"/>
  <c r="U70" i="18"/>
  <c r="U64" i="18"/>
  <c r="U54" i="18"/>
  <c r="U40" i="18"/>
  <c r="U24" i="18"/>
  <c r="U7" i="18"/>
  <c r="AL5" i="19"/>
  <c r="L86" i="18"/>
  <c r="Y2" i="19"/>
  <c r="AL6" i="19"/>
  <c r="AL24" i="19"/>
  <c r="Y44" i="19"/>
  <c r="AL47" i="19"/>
  <c r="Y50" i="19"/>
  <c r="K50" i="19" s="1"/>
  <c r="AL53" i="19"/>
  <c r="Y80" i="19"/>
  <c r="K80" i="19" s="1"/>
  <c r="Y107" i="19"/>
  <c r="Z86" i="18"/>
  <c r="AB86" i="18"/>
  <c r="Y86" i="18"/>
  <c r="U82" i="18"/>
  <c r="U79" i="18"/>
  <c r="U71" i="18"/>
  <c r="U65" i="18"/>
  <c r="U62" i="18"/>
  <c r="U38" i="18"/>
  <c r="U34" i="18"/>
  <c r="U30" i="18"/>
  <c r="U11" i="18"/>
  <c r="U5" i="18"/>
  <c r="AG35" i="26"/>
  <c r="AG25" i="26"/>
  <c r="X65" i="26"/>
  <c r="V65" i="26"/>
  <c r="Y65" i="26"/>
  <c r="W65" i="26"/>
  <c r="U65" i="26"/>
  <c r="T65" i="26"/>
  <c r="AG42" i="26"/>
  <c r="L65" i="26"/>
  <c r="AG7" i="26"/>
  <c r="AG20" i="26"/>
  <c r="AG8" i="26"/>
  <c r="AG34" i="26"/>
  <c r="AG9" i="26"/>
  <c r="AG21" i="26"/>
  <c r="AG27" i="26"/>
  <c r="Z23" i="26"/>
  <c r="Z29" i="26"/>
  <c r="Z2" i="26"/>
  <c r="AJ13" i="25"/>
  <c r="AJ29" i="25"/>
  <c r="AJ21" i="25"/>
  <c r="T2" i="25"/>
  <c r="W44" i="25"/>
  <c r="Y44" i="25"/>
  <c r="V44" i="25"/>
  <c r="AA44" i="25"/>
  <c r="L44" i="25"/>
  <c r="U44" i="25"/>
  <c r="X44" i="25"/>
  <c r="T39" i="25"/>
  <c r="T33" i="25"/>
  <c r="T16" i="25"/>
  <c r="T27" i="25"/>
  <c r="T25" i="25"/>
  <c r="T13" i="25"/>
  <c r="T18" i="25"/>
  <c r="T32" i="25"/>
  <c r="T24" i="25"/>
  <c r="T34" i="25"/>
  <c r="T3" i="25"/>
  <c r="T8" i="25"/>
  <c r="T35" i="25"/>
  <c r="T38" i="25"/>
  <c r="T14" i="25"/>
  <c r="T21" i="25"/>
  <c r="T22" i="25"/>
  <c r="T30" i="25"/>
  <c r="AJ11" i="25"/>
  <c r="T4" i="25"/>
  <c r="T6" i="25"/>
  <c r="T7" i="25"/>
  <c r="T11" i="25"/>
  <c r="T15" i="25"/>
  <c r="T10" i="25"/>
  <c r="T12" i="25"/>
  <c r="AJ32" i="25"/>
  <c r="T5" i="25"/>
  <c r="T9" i="25"/>
  <c r="T19" i="25"/>
  <c r="T29" i="25"/>
  <c r="T31" i="25"/>
  <c r="T41" i="25"/>
  <c r="T17" i="25"/>
  <c r="T23" i="25"/>
  <c r="T26" i="25"/>
  <c r="T28" i="25"/>
  <c r="T40" i="25"/>
  <c r="T36" i="25"/>
  <c r="T37" i="25"/>
  <c r="T42" i="25"/>
  <c r="T43" i="25"/>
  <c r="W86" i="18"/>
  <c r="V86" i="18"/>
  <c r="Y16" i="19"/>
  <c r="K16" i="19" s="1"/>
  <c r="Y21" i="19"/>
  <c r="K21" i="19" s="1"/>
  <c r="Y24" i="19"/>
  <c r="Y20" i="19"/>
  <c r="K20" i="19" s="1"/>
  <c r="Y48" i="19"/>
  <c r="K48" i="19" s="1"/>
  <c r="Y22" i="19"/>
  <c r="K22" i="19" s="1"/>
  <c r="Y57" i="19"/>
  <c r="K57" i="19" s="1"/>
  <c r="Y45" i="19"/>
  <c r="Y49" i="19"/>
  <c r="Y51" i="19"/>
  <c r="K51" i="19" s="1"/>
  <c r="Y47" i="19"/>
  <c r="Y110" i="19"/>
  <c r="Y6" i="19"/>
  <c r="Y5" i="19"/>
  <c r="Y19" i="19"/>
  <c r="K19" i="19" s="1"/>
  <c r="AU123" i="19"/>
  <c r="L123" i="19"/>
  <c r="BJ123" i="19"/>
  <c r="AR123" i="19"/>
  <c r="BC123" i="19"/>
  <c r="G6" i="29" s="1"/>
  <c r="Z123" i="19"/>
  <c r="AN123" i="19"/>
  <c r="F4" i="29" s="1"/>
  <c r="AK123" i="19"/>
  <c r="AB123" i="19"/>
  <c r="E5" i="29" s="1"/>
  <c r="AM123" i="19"/>
  <c r="AX123" i="19"/>
  <c r="BA123" i="19"/>
  <c r="G4" i="29" s="1"/>
  <c r="BE123" i="19"/>
  <c r="AD123" i="19"/>
  <c r="E7" i="29" s="1"/>
  <c r="AS123" i="19"/>
  <c r="AZ123" i="19"/>
  <c r="BH123" i="19"/>
  <c r="BK123" i="19"/>
  <c r="AA123" i="19"/>
  <c r="E4" i="29" s="1"/>
  <c r="AC123" i="19"/>
  <c r="E6" i="29" s="1"/>
  <c r="AO123" i="19"/>
  <c r="F5" i="29" s="1"/>
  <c r="AF123" i="19"/>
  <c r="BD123" i="19"/>
  <c r="G7" i="29" s="1"/>
  <c r="AQ123" i="19"/>
  <c r="F7" i="29" s="1"/>
  <c r="AP123" i="19"/>
  <c r="F6" i="29" s="1"/>
  <c r="AH123" i="19"/>
  <c r="BF123" i="19"/>
  <c r="BB123" i="19"/>
  <c r="G5" i="29" s="1"/>
  <c r="H7" i="29" l="1"/>
  <c r="E3" i="29"/>
  <c r="E13" i="29"/>
  <c r="E12" i="29"/>
  <c r="E8" i="29"/>
  <c r="E11" i="29"/>
  <c r="H4" i="29"/>
  <c r="H6" i="29"/>
  <c r="E9" i="29"/>
  <c r="H5" i="29"/>
  <c r="E14" i="29"/>
  <c r="E15" i="29" s="1"/>
  <c r="D15" i="29"/>
  <c r="AG14" i="26"/>
  <c r="AG41" i="26"/>
  <c r="AG19" i="26"/>
  <c r="AM33" i="18"/>
  <c r="AM7" i="18"/>
  <c r="AM11" i="18"/>
  <c r="AM25" i="18"/>
  <c r="AM3" i="18"/>
  <c r="AM28" i="18"/>
  <c r="AM57" i="18"/>
  <c r="AM18" i="18"/>
  <c r="AM29" i="18"/>
  <c r="AM36" i="18"/>
  <c r="AM39" i="18"/>
  <c r="AD40" i="18"/>
  <c r="AM26" i="18"/>
  <c r="AM21" i="18"/>
  <c r="AD10" i="18"/>
  <c r="AD34" i="18"/>
  <c r="AM51" i="18"/>
  <c r="AM27" i="18"/>
  <c r="AM34" i="18"/>
  <c r="AD67" i="18"/>
  <c r="AM55" i="18"/>
  <c r="AM35" i="18"/>
  <c r="AD2" i="18"/>
  <c r="AM72" i="18"/>
  <c r="AM44" i="18"/>
  <c r="AM42" i="18"/>
  <c r="AD35" i="18"/>
  <c r="AD45" i="18"/>
  <c r="AI86" i="18"/>
  <c r="AM10" i="18"/>
  <c r="AD48" i="18"/>
  <c r="AD71" i="18"/>
  <c r="AD58" i="18"/>
  <c r="AM19" i="18"/>
  <c r="AD20" i="18"/>
  <c r="AM62" i="18"/>
  <c r="AD4" i="18"/>
  <c r="AM40" i="18"/>
  <c r="AD13" i="18"/>
  <c r="AD56" i="18"/>
  <c r="AM38" i="18"/>
  <c r="AM60" i="18"/>
  <c r="AM32" i="18"/>
  <c r="AD68" i="18"/>
  <c r="K54" i="19"/>
  <c r="K47" i="19"/>
  <c r="K5" i="19"/>
  <c r="K45" i="19"/>
  <c r="K107" i="19"/>
  <c r="K24" i="19"/>
  <c r="K6" i="19"/>
  <c r="K53" i="19"/>
  <c r="K110" i="19"/>
  <c r="K49" i="19"/>
  <c r="K44" i="19"/>
  <c r="K2" i="19"/>
  <c r="AD5" i="18"/>
  <c r="AM84" i="18"/>
  <c r="AM85" i="18"/>
  <c r="AM16" i="18"/>
  <c r="AD65" i="18"/>
  <c r="AD14" i="18"/>
  <c r="K14" i="18" s="1"/>
  <c r="AM77" i="18"/>
  <c r="AM66" i="18"/>
  <c r="AD51" i="18"/>
  <c r="K51" i="18" s="1"/>
  <c r="AD43" i="18"/>
  <c r="AM4" i="18"/>
  <c r="AL86" i="18"/>
  <c r="AD16" i="18"/>
  <c r="AD23" i="18"/>
  <c r="AD33" i="18"/>
  <c r="AM37" i="18"/>
  <c r="AD80" i="18"/>
  <c r="AM82" i="18"/>
  <c r="AD6" i="18"/>
  <c r="AM23" i="18"/>
  <c r="AM22" i="18"/>
  <c r="AD53" i="18"/>
  <c r="AD47" i="18"/>
  <c r="AD60" i="18"/>
  <c r="AD79" i="18"/>
  <c r="AE86" i="18"/>
  <c r="AH86" i="18"/>
  <c r="AD50" i="18"/>
  <c r="AM54" i="18"/>
  <c r="AD72" i="18"/>
  <c r="AD19" i="18"/>
  <c r="AM71" i="18"/>
  <c r="AM67" i="18"/>
  <c r="AQ86" i="18"/>
  <c r="AJ86" i="18"/>
  <c r="AU86" i="18"/>
  <c r="AD31" i="18"/>
  <c r="K31" i="18" s="1"/>
  <c r="AD42" i="18"/>
  <c r="AM45" i="18"/>
  <c r="AM58" i="18"/>
  <c r="AM48" i="18"/>
  <c r="AO86" i="18"/>
  <c r="AD64" i="18"/>
  <c r="AD39" i="18"/>
  <c r="AM76" i="18"/>
  <c r="AD46" i="18"/>
  <c r="AM59" i="18"/>
  <c r="AD12" i="18"/>
  <c r="K12" i="18" s="1"/>
  <c r="AD24" i="18"/>
  <c r="AD61" i="18"/>
  <c r="AM63" i="18"/>
  <c r="AD82" i="18"/>
  <c r="AD3" i="18"/>
  <c r="AD49" i="18"/>
  <c r="AD57" i="18"/>
  <c r="AD44" i="18"/>
  <c r="K44" i="18" s="1"/>
  <c r="AK86" i="18"/>
  <c r="F13" i="29" s="1"/>
  <c r="AM5" i="18"/>
  <c r="AM24" i="18"/>
  <c r="AM74" i="18"/>
  <c r="AD84" i="18"/>
  <c r="AM6" i="18"/>
  <c r="AD11" i="18"/>
  <c r="AD22" i="18"/>
  <c r="AD32" i="18"/>
  <c r="AM49" i="18"/>
  <c r="AD74" i="18"/>
  <c r="AM83" i="18"/>
  <c r="AM52" i="18"/>
  <c r="Z16" i="26"/>
  <c r="Z4" i="26"/>
  <c r="AG15" i="26"/>
  <c r="Z11" i="26"/>
  <c r="Z22" i="26"/>
  <c r="AG18" i="26"/>
  <c r="AD70" i="18"/>
  <c r="AD78" i="18"/>
  <c r="AM75" i="18"/>
  <c r="AG86" i="18"/>
  <c r="AD21" i="18"/>
  <c r="AM64" i="18"/>
  <c r="AD66" i="18"/>
  <c r="AM20" i="18"/>
  <c r="AM15" i="18"/>
  <c r="AM43" i="18"/>
  <c r="AM61" i="18"/>
  <c r="AP86" i="18"/>
  <c r="AD69" i="18"/>
  <c r="AD76" i="18"/>
  <c r="AD81" i="18"/>
  <c r="AS86" i="18"/>
  <c r="AM65" i="18"/>
  <c r="K65" i="18" s="1"/>
  <c r="AD55" i="18"/>
  <c r="AD28" i="18"/>
  <c r="K28" i="18" s="1"/>
  <c r="AT86" i="18"/>
  <c r="G13" i="29" s="1"/>
  <c r="H13" i="29" s="1"/>
  <c r="AM73" i="18"/>
  <c r="AD41" i="18"/>
  <c r="AD59" i="18"/>
  <c r="AD85" i="18"/>
  <c r="AN86" i="18"/>
  <c r="AD38" i="18"/>
  <c r="AD17" i="18"/>
  <c r="AD62" i="18"/>
  <c r="AM47" i="18"/>
  <c r="AM53" i="18"/>
  <c r="AM68" i="18"/>
  <c r="AM81" i="18"/>
  <c r="AM13" i="18"/>
  <c r="AM41" i="18"/>
  <c r="AD52" i="18"/>
  <c r="AM56" i="18"/>
  <c r="AD75" i="18"/>
  <c r="AD15" i="18"/>
  <c r="AD7" i="18"/>
  <c r="K7" i="18" s="1"/>
  <c r="AD29" i="18"/>
  <c r="AM46" i="18"/>
  <c r="AD83" i="18"/>
  <c r="Z44" i="26"/>
  <c r="AF86" i="18"/>
  <c r="AG37" i="26"/>
  <c r="AD26" i="18"/>
  <c r="K26" i="18" s="1"/>
  <c r="AD36" i="18"/>
  <c r="AR86" i="18"/>
  <c r="AM50" i="18"/>
  <c r="AD73" i="18"/>
  <c r="AM80" i="18"/>
  <c r="K80" i="18" s="1"/>
  <c r="AD30" i="18"/>
  <c r="K30" i="18" s="1"/>
  <c r="AD77" i="18"/>
  <c r="AD27" i="18"/>
  <c r="AD18" i="18"/>
  <c r="AM17" i="18"/>
  <c r="AD54" i="18"/>
  <c r="AD63" i="18"/>
  <c r="AM70" i="18"/>
  <c r="AD25" i="18"/>
  <c r="K25" i="18" s="1"/>
  <c r="AM69" i="18"/>
  <c r="AM78" i="18"/>
  <c r="AM79" i="18"/>
  <c r="AD37" i="18"/>
  <c r="AM2" i="18"/>
  <c r="Z30" i="26"/>
  <c r="Z43" i="26"/>
  <c r="Z18" i="26"/>
  <c r="Z17" i="26"/>
  <c r="AG40" i="26"/>
  <c r="AG24" i="26"/>
  <c r="Z6" i="26"/>
  <c r="AG47" i="26"/>
  <c r="Z38" i="26"/>
  <c r="Z10" i="26"/>
  <c r="AG29" i="26"/>
  <c r="K29" i="26" s="1"/>
  <c r="AG11" i="26"/>
  <c r="AG17" i="26"/>
  <c r="AG50" i="26"/>
  <c r="AG6" i="26"/>
  <c r="Z28" i="26"/>
  <c r="Z19" i="26"/>
  <c r="AC65" i="26"/>
  <c r="AJ65" i="26"/>
  <c r="Z42" i="26"/>
  <c r="K42" i="26" s="1"/>
  <c r="Z27" i="26"/>
  <c r="K27" i="26" s="1"/>
  <c r="AG43" i="26"/>
  <c r="Z14" i="26"/>
  <c r="Z26" i="26"/>
  <c r="K26" i="26" s="1"/>
  <c r="Z25" i="26"/>
  <c r="K25" i="26" s="1"/>
  <c r="AG12" i="26"/>
  <c r="AD65" i="26"/>
  <c r="AG45" i="26"/>
  <c r="AL65" i="26"/>
  <c r="AA65" i="26"/>
  <c r="Z24" i="26"/>
  <c r="K24" i="26" s="1"/>
  <c r="AI65" i="26"/>
  <c r="AE65" i="26"/>
  <c r="AF65" i="26"/>
  <c r="AK65" i="26"/>
  <c r="AM65" i="26"/>
  <c r="AH65" i="26"/>
  <c r="AG10" i="26"/>
  <c r="Z8" i="26"/>
  <c r="K8" i="26" s="1"/>
  <c r="S65" i="26"/>
  <c r="Z5" i="26"/>
  <c r="AB65" i="26"/>
  <c r="Z15" i="26"/>
  <c r="Z13" i="26"/>
  <c r="K13" i="26" s="1"/>
  <c r="Z40" i="26"/>
  <c r="AG23" i="26"/>
  <c r="K23" i="26" s="1"/>
  <c r="Z48" i="26"/>
  <c r="K48" i="26" s="1"/>
  <c r="Z32" i="26"/>
  <c r="K32" i="26" s="1"/>
  <c r="Z50" i="26"/>
  <c r="Z47" i="26"/>
  <c r="Z45" i="26"/>
  <c r="Z36" i="26"/>
  <c r="K36" i="26" s="1"/>
  <c r="AG44" i="26"/>
  <c r="Z37" i="26"/>
  <c r="AG30" i="26"/>
  <c r="Z39" i="26"/>
  <c r="AG39" i="26"/>
  <c r="AG38" i="26"/>
  <c r="AG33" i="26"/>
  <c r="Z33" i="26"/>
  <c r="K33" i="26" s="1"/>
  <c r="Z49" i="26"/>
  <c r="K49" i="26" s="1"/>
  <c r="Z21" i="26"/>
  <c r="K21" i="26" s="1"/>
  <c r="Z20" i="26"/>
  <c r="K20" i="26" s="1"/>
  <c r="AG22" i="26"/>
  <c r="AG5" i="26"/>
  <c r="AG2" i="26"/>
  <c r="K2" i="26" s="1"/>
  <c r="Z34" i="26"/>
  <c r="K34" i="26" s="1"/>
  <c r="Z35" i="26"/>
  <c r="K35" i="26" s="1"/>
  <c r="Z12" i="26"/>
  <c r="Z31" i="26"/>
  <c r="K31" i="26" s="1"/>
  <c r="Z7" i="26"/>
  <c r="K7" i="26" s="1"/>
  <c r="AG28" i="26"/>
  <c r="AG16" i="26"/>
  <c r="AG4" i="26"/>
  <c r="Z9" i="26"/>
  <c r="K9" i="26" s="1"/>
  <c r="Z41" i="26"/>
  <c r="AB8" i="25"/>
  <c r="K8" i="25" s="1"/>
  <c r="AJ37" i="25"/>
  <c r="AJ10" i="25"/>
  <c r="AJ28" i="25"/>
  <c r="AL44" i="25"/>
  <c r="G8" i="29" s="1"/>
  <c r="AB35" i="25"/>
  <c r="AB36" i="25"/>
  <c r="AB42" i="25"/>
  <c r="AI44" i="25"/>
  <c r="AG44" i="25"/>
  <c r="AF44" i="25"/>
  <c r="AQ44" i="25"/>
  <c r="AJ26" i="25"/>
  <c r="AE44" i="25"/>
  <c r="F9" i="29" s="1"/>
  <c r="AD44" i="25"/>
  <c r="AK44" i="25"/>
  <c r="T44" i="25"/>
  <c r="AC44" i="25"/>
  <c r="AO44" i="25"/>
  <c r="AJ3" i="25"/>
  <c r="AN44" i="25"/>
  <c r="AM44" i="25"/>
  <c r="G9" i="29" s="1"/>
  <c r="AB17" i="25"/>
  <c r="AB6" i="25"/>
  <c r="AB10" i="25"/>
  <c r="AB24" i="25"/>
  <c r="AB38" i="25"/>
  <c r="AB25" i="25"/>
  <c r="AJ24" i="25"/>
  <c r="AB14" i="25"/>
  <c r="AB37" i="25"/>
  <c r="AJ25" i="25"/>
  <c r="AB7" i="25"/>
  <c r="AJ42" i="25"/>
  <c r="AB21" i="25"/>
  <c r="K21" i="25" s="1"/>
  <c r="AJ43" i="25"/>
  <c r="AJ4" i="25"/>
  <c r="AJ38" i="25"/>
  <c r="AB16" i="25"/>
  <c r="AB18" i="25"/>
  <c r="AJ5" i="25"/>
  <c r="AB40" i="25"/>
  <c r="AB39" i="25"/>
  <c r="AB12" i="25"/>
  <c r="AB13" i="25"/>
  <c r="K13" i="25" s="1"/>
  <c r="AJ36" i="25"/>
  <c r="AJ9" i="25"/>
  <c r="AJ23" i="25"/>
  <c r="AB2" i="25"/>
  <c r="AJ14" i="25"/>
  <c r="AB3" i="25"/>
  <c r="AB32" i="25"/>
  <c r="K32" i="25" s="1"/>
  <c r="AB11" i="25"/>
  <c r="K11" i="25" s="1"/>
  <c r="AB30" i="25"/>
  <c r="AB29" i="25"/>
  <c r="K29" i="25" s="1"/>
  <c r="AJ40" i="25"/>
  <c r="AB28" i="25"/>
  <c r="AB23" i="25"/>
  <c r="AJ41" i="25"/>
  <c r="AB27" i="25"/>
  <c r="AJ18" i="25"/>
  <c r="AB41" i="25"/>
  <c r="AJ17" i="25"/>
  <c r="AJ7" i="25"/>
  <c r="AB43" i="25"/>
  <c r="AB33" i="25"/>
  <c r="AB4" i="25"/>
  <c r="AB34" i="25"/>
  <c r="AJ8" i="25"/>
  <c r="AB15" i="25"/>
  <c r="AJ35" i="25"/>
  <c r="AJ27" i="25"/>
  <c r="AJ22" i="25"/>
  <c r="AB5" i="25"/>
  <c r="AJ15" i="25"/>
  <c r="AB22" i="25"/>
  <c r="AB9" i="25"/>
  <c r="AJ16" i="25"/>
  <c r="AJ31" i="25"/>
  <c r="AB31" i="25"/>
  <c r="AJ12" i="25"/>
  <c r="AJ19" i="25"/>
  <c r="AJ39" i="25"/>
  <c r="AJ33" i="25"/>
  <c r="AJ2" i="25"/>
  <c r="AJ34" i="25"/>
  <c r="AB19" i="25"/>
  <c r="AB26" i="25"/>
  <c r="AJ6" i="25"/>
  <c r="AJ30" i="25"/>
  <c r="U86" i="18"/>
  <c r="AY123" i="19"/>
  <c r="Y123" i="19"/>
  <c r="AL123" i="19"/>
  <c r="K18" i="18" l="1"/>
  <c r="K33" i="18"/>
  <c r="K42" i="18"/>
  <c r="G12" i="29"/>
  <c r="K14" i="26"/>
  <c r="K12" i="26"/>
  <c r="G3" i="29"/>
  <c r="K15" i="26"/>
  <c r="H9" i="29"/>
  <c r="F12" i="29"/>
  <c r="H12" i="29" s="1"/>
  <c r="K27" i="18"/>
  <c r="F3" i="29"/>
  <c r="H3" i="29" s="1"/>
  <c r="F8" i="29"/>
  <c r="H8" i="29" s="1"/>
  <c r="K56" i="18"/>
  <c r="K11" i="18"/>
  <c r="K35" i="18"/>
  <c r="F11" i="29"/>
  <c r="G11" i="29"/>
  <c r="G14" i="29"/>
  <c r="G15" i="29" s="1"/>
  <c r="F14" i="29"/>
  <c r="K41" i="26"/>
  <c r="K28" i="26"/>
  <c r="K45" i="26"/>
  <c r="K4" i="26"/>
  <c r="K11" i="26"/>
  <c r="K17" i="26"/>
  <c r="K47" i="26"/>
  <c r="K16" i="26"/>
  <c r="K10" i="26"/>
  <c r="K43" i="26"/>
  <c r="K30" i="26"/>
  <c r="K19" i="26"/>
  <c r="K18" i="26"/>
  <c r="K44" i="26"/>
  <c r="K38" i="26"/>
  <c r="K40" i="26"/>
  <c r="K6" i="26"/>
  <c r="K50" i="26"/>
  <c r="K39" i="26"/>
  <c r="K37" i="26"/>
  <c r="K22" i="26"/>
  <c r="K5" i="26"/>
  <c r="K27" i="25"/>
  <c r="K31" i="25"/>
  <c r="K23" i="25"/>
  <c r="K9" i="25"/>
  <c r="K40" i="25"/>
  <c r="K22" i="25"/>
  <c r="K26" i="25"/>
  <c r="K17" i="25"/>
  <c r="K19" i="25"/>
  <c r="K39" i="25"/>
  <c r="K33" i="25"/>
  <c r="K38" i="25"/>
  <c r="K42" i="25"/>
  <c r="K24" i="25"/>
  <c r="K36" i="25"/>
  <c r="K16" i="25"/>
  <c r="K10" i="25"/>
  <c r="K35" i="25"/>
  <c r="K18" i="25"/>
  <c r="K34" i="25"/>
  <c r="K41" i="25"/>
  <c r="K6" i="25"/>
  <c r="K15" i="25"/>
  <c r="K12" i="25"/>
  <c r="K3" i="25"/>
  <c r="K28" i="25"/>
  <c r="K5" i="25"/>
  <c r="K37" i="25"/>
  <c r="K14" i="25"/>
  <c r="K30" i="25"/>
  <c r="K2" i="25"/>
  <c r="K43" i="25"/>
  <c r="K4" i="25"/>
  <c r="K25" i="25"/>
  <c r="K7" i="25"/>
  <c r="K63" i="18"/>
  <c r="K3" i="18"/>
  <c r="K37" i="18"/>
  <c r="K85" i="18"/>
  <c r="K59" i="18"/>
  <c r="K84" i="18"/>
  <c r="K76" i="18"/>
  <c r="K72" i="18"/>
  <c r="K32" i="18"/>
  <c r="K67" i="18"/>
  <c r="K22" i="18"/>
  <c r="K52" i="18"/>
  <c r="K83" i="18"/>
  <c r="K75" i="18"/>
  <c r="K36" i="18"/>
  <c r="K71" i="18"/>
  <c r="K2" i="18"/>
  <c r="K54" i="18"/>
  <c r="K24" i="18"/>
  <c r="K55" i="18"/>
  <c r="K61" i="18"/>
  <c r="K48" i="18"/>
  <c r="K50" i="18"/>
  <c r="K73" i="18"/>
  <c r="K39" i="18"/>
  <c r="K5" i="18"/>
  <c r="K62" i="18"/>
  <c r="K19" i="18"/>
  <c r="K29" i="18"/>
  <c r="K66" i="18"/>
  <c r="K77" i="18"/>
  <c r="K45" i="18"/>
  <c r="K46" i="18"/>
  <c r="K34" i="18"/>
  <c r="K17" i="18"/>
  <c r="K81" i="18"/>
  <c r="K74" i="18"/>
  <c r="K79" i="18"/>
  <c r="K15" i="18"/>
  <c r="K38" i="18"/>
  <c r="K60" i="18"/>
  <c r="K23" i="18"/>
  <c r="K69" i="18"/>
  <c r="K78" i="18"/>
  <c r="K57" i="18"/>
  <c r="K47" i="18"/>
  <c r="K16" i="18"/>
  <c r="K70" i="18"/>
  <c r="K49" i="18"/>
  <c r="K64" i="18"/>
  <c r="K53" i="18"/>
  <c r="K20" i="18"/>
  <c r="K40" i="18"/>
  <c r="K68" i="18"/>
  <c r="K41" i="18"/>
  <c r="K82" i="18"/>
  <c r="K43" i="18"/>
  <c r="K58" i="18"/>
  <c r="K21" i="18"/>
  <c r="K13" i="18"/>
  <c r="K4" i="18"/>
  <c r="K10" i="18"/>
  <c r="K6" i="18"/>
  <c r="K123" i="19"/>
  <c r="AM86" i="18"/>
  <c r="AD86" i="18"/>
  <c r="Z65" i="26"/>
  <c r="AG65" i="26"/>
  <c r="AB44" i="25"/>
  <c r="AJ44" i="25"/>
  <c r="H11" i="29" l="1"/>
  <c r="H15" i="29" s="1"/>
  <c r="H14" i="29"/>
  <c r="F15" i="29"/>
  <c r="K65" i="26"/>
  <c r="K44" i="25"/>
  <c r="K86" i="18"/>
  <c r="R264" i="15"/>
  <c r="Q264" i="15"/>
  <c r="P264" i="15"/>
  <c r="O264" i="15"/>
  <c r="N264" i="15"/>
  <c r="M264" i="15"/>
  <c r="L264" i="15"/>
  <c r="K264" i="15"/>
  <c r="J264" i="15"/>
  <c r="I264" i="15"/>
  <c r="H264" i="15"/>
  <c r="S263" i="15"/>
  <c r="G263" i="15"/>
  <c r="S262" i="15"/>
  <c r="G262" i="15"/>
  <c r="S261" i="15"/>
  <c r="G261" i="15"/>
  <c r="S260" i="15"/>
  <c r="G260" i="15"/>
  <c r="S259" i="15"/>
  <c r="G259" i="15"/>
  <c r="S258" i="15"/>
  <c r="G258" i="15"/>
  <c r="S257" i="15"/>
  <c r="G257" i="15"/>
  <c r="S256" i="15"/>
  <c r="G256" i="15"/>
  <c r="S255" i="15"/>
  <c r="G255" i="15"/>
  <c r="S254" i="15"/>
  <c r="G254" i="15"/>
  <c r="S253" i="15"/>
  <c r="G253" i="15"/>
  <c r="S252" i="15"/>
  <c r="G252" i="15"/>
  <c r="S251" i="15"/>
  <c r="G251" i="15"/>
  <c r="S250" i="15"/>
  <c r="G250" i="15"/>
  <c r="S249" i="15"/>
  <c r="G249" i="15"/>
  <c r="S248" i="15"/>
  <c r="G248" i="15"/>
  <c r="S247" i="15"/>
  <c r="G247" i="15"/>
  <c r="S246" i="15"/>
  <c r="G246" i="15"/>
  <c r="S245" i="15"/>
  <c r="G245" i="15"/>
  <c r="S244" i="15"/>
  <c r="G244" i="15"/>
  <c r="S243" i="15"/>
  <c r="G243" i="15"/>
  <c r="S242" i="15"/>
  <c r="G242" i="15"/>
  <c r="S241" i="15"/>
  <c r="G241" i="15"/>
  <c r="S240" i="15"/>
  <c r="G240" i="15"/>
  <c r="S239" i="15"/>
  <c r="G239" i="15"/>
  <c r="S238" i="15"/>
  <c r="G238" i="15"/>
  <c r="S237" i="15"/>
  <c r="G237" i="15"/>
  <c r="S236" i="15"/>
  <c r="G236" i="15"/>
  <c r="S235" i="15"/>
  <c r="G235" i="15"/>
  <c r="S234" i="15"/>
  <c r="G234" i="15"/>
  <c r="S233" i="15"/>
  <c r="G233" i="15"/>
  <c r="S232" i="15"/>
  <c r="G232" i="15"/>
  <c r="S231" i="15"/>
  <c r="G231" i="15"/>
  <c r="S230" i="15"/>
  <c r="G230" i="15"/>
  <c r="S229" i="15"/>
  <c r="G229" i="15"/>
  <c r="S228" i="15"/>
  <c r="G228" i="15"/>
  <c r="S227" i="15"/>
  <c r="G227" i="15"/>
  <c r="S226" i="15"/>
  <c r="G226" i="15"/>
  <c r="S225" i="15"/>
  <c r="G225" i="15"/>
  <c r="S224" i="15"/>
  <c r="G224" i="15"/>
  <c r="S223" i="15"/>
  <c r="G223" i="15"/>
  <c r="G264" i="15" s="1"/>
  <c r="S222" i="15"/>
  <c r="S264" i="15" s="1"/>
  <c r="G222" i="15"/>
  <c r="S221" i="15"/>
  <c r="G221" i="15"/>
  <c r="S220" i="15"/>
  <c r="G220" i="15"/>
  <c r="R219" i="15"/>
  <c r="Q219" i="15"/>
  <c r="P219" i="15"/>
  <c r="O219" i="15"/>
  <c r="N219" i="15"/>
  <c r="M219" i="15"/>
  <c r="L219" i="15"/>
  <c r="L265" i="15" s="1"/>
  <c r="K219" i="15"/>
  <c r="J219" i="15"/>
  <c r="I219" i="15"/>
  <c r="H219" i="15"/>
  <c r="S218" i="15"/>
  <c r="G218" i="15"/>
  <c r="S217" i="15"/>
  <c r="G217" i="15"/>
  <c r="S216" i="15"/>
  <c r="G216" i="15"/>
  <c r="S215" i="15"/>
  <c r="G215" i="15"/>
  <c r="S214" i="15"/>
  <c r="G214" i="15"/>
  <c r="S213" i="15"/>
  <c r="G213" i="15"/>
  <c r="S212" i="15"/>
  <c r="G212" i="15"/>
  <c r="S211" i="15"/>
  <c r="G211" i="15"/>
  <c r="S210" i="15"/>
  <c r="G210" i="15"/>
  <c r="S209" i="15"/>
  <c r="G209" i="15"/>
  <c r="S208" i="15"/>
  <c r="G208" i="15"/>
  <c r="S207" i="15"/>
  <c r="G207" i="15"/>
  <c r="S206" i="15"/>
  <c r="G206" i="15"/>
  <c r="S205" i="15"/>
  <c r="G205" i="15"/>
  <c r="S204" i="15"/>
  <c r="G204" i="15"/>
  <c r="S203" i="15"/>
  <c r="G203" i="15"/>
  <c r="S202" i="15"/>
  <c r="G202" i="15"/>
  <c r="S201" i="15"/>
  <c r="G201" i="15"/>
  <c r="S200" i="15"/>
  <c r="G200" i="15"/>
  <c r="S199" i="15"/>
  <c r="G199" i="15"/>
  <c r="S198" i="15"/>
  <c r="G198" i="15"/>
  <c r="S197" i="15"/>
  <c r="G197" i="15"/>
  <c r="S196" i="15"/>
  <c r="G196" i="15"/>
  <c r="S195" i="15"/>
  <c r="G195" i="15"/>
  <c r="S194" i="15"/>
  <c r="G194" i="15"/>
  <c r="S193" i="15"/>
  <c r="G193" i="15"/>
  <c r="S192" i="15"/>
  <c r="G192" i="15"/>
  <c r="S191" i="15"/>
  <c r="G191" i="15"/>
  <c r="S190" i="15"/>
  <c r="G190" i="15"/>
  <c r="S189" i="15"/>
  <c r="G189" i="15"/>
  <c r="S188" i="15"/>
  <c r="G188" i="15"/>
  <c r="S187" i="15"/>
  <c r="G187" i="15"/>
  <c r="S186" i="15"/>
  <c r="G186" i="15"/>
  <c r="S185" i="15"/>
  <c r="G185" i="15"/>
  <c r="S184" i="15"/>
  <c r="G184" i="15"/>
  <c r="S183" i="15"/>
  <c r="G183" i="15"/>
  <c r="S182" i="15"/>
  <c r="G182" i="15"/>
  <c r="S181" i="15"/>
  <c r="G181" i="15"/>
  <c r="S180" i="15"/>
  <c r="G180" i="15"/>
  <c r="S179" i="15"/>
  <c r="S219" i="15" s="1"/>
  <c r="G179" i="15"/>
  <c r="G219" i="15" s="1"/>
  <c r="S178" i="15"/>
  <c r="G178" i="15"/>
  <c r="S177" i="15"/>
  <c r="G177" i="15"/>
  <c r="S176" i="15"/>
  <c r="G176" i="15"/>
  <c r="R175" i="15"/>
  <c r="Q175" i="15"/>
  <c r="P175" i="15"/>
  <c r="O175" i="15"/>
  <c r="N175" i="15"/>
  <c r="N265" i="15" s="1"/>
  <c r="M175" i="15"/>
  <c r="M265" i="15" s="1"/>
  <c r="L175" i="15"/>
  <c r="K175" i="15"/>
  <c r="J175" i="15"/>
  <c r="I175" i="15"/>
  <c r="S174" i="15"/>
  <c r="G174" i="15"/>
  <c r="S173" i="15"/>
  <c r="G173" i="15"/>
  <c r="S172" i="15"/>
  <c r="G172" i="15"/>
  <c r="S171" i="15"/>
  <c r="G171" i="15"/>
  <c r="S170" i="15"/>
  <c r="G170" i="15"/>
  <c r="S169" i="15"/>
  <c r="G169" i="15"/>
  <c r="S168" i="15"/>
  <c r="G168" i="15"/>
  <c r="S167" i="15"/>
  <c r="G167" i="15"/>
  <c r="G166" i="15"/>
  <c r="S165" i="15"/>
  <c r="G165" i="15"/>
  <c r="S164" i="15"/>
  <c r="G164" i="15"/>
  <c r="S163" i="15"/>
  <c r="G163" i="15"/>
  <c r="S162" i="15"/>
  <c r="G162" i="15"/>
  <c r="S161" i="15"/>
  <c r="G161" i="15"/>
  <c r="S160" i="15"/>
  <c r="G160" i="15"/>
  <c r="S159" i="15"/>
  <c r="G159" i="15"/>
  <c r="S158" i="15"/>
  <c r="G158" i="15"/>
  <c r="S157" i="15"/>
  <c r="G157" i="15"/>
  <c r="S156" i="15"/>
  <c r="G156" i="15"/>
  <c r="S155" i="15"/>
  <c r="G155" i="15"/>
  <c r="S154" i="15"/>
  <c r="G154" i="15"/>
  <c r="S153" i="15"/>
  <c r="G153" i="15"/>
  <c r="S152" i="15"/>
  <c r="G152" i="15"/>
  <c r="S151" i="15"/>
  <c r="G151" i="15"/>
  <c r="S150" i="15"/>
  <c r="G150" i="15"/>
  <c r="S149" i="15"/>
  <c r="G149" i="15"/>
  <c r="S148" i="15"/>
  <c r="G148" i="15"/>
  <c r="S147" i="15"/>
  <c r="G147" i="15"/>
  <c r="S146" i="15"/>
  <c r="G146" i="15"/>
  <c r="S145" i="15"/>
  <c r="G145" i="15"/>
  <c r="S144" i="15"/>
  <c r="G144" i="15"/>
  <c r="S143" i="15"/>
  <c r="G143" i="15"/>
  <c r="S142" i="15"/>
  <c r="G142" i="15"/>
  <c r="S141" i="15"/>
  <c r="G141" i="15"/>
  <c r="S140" i="15"/>
  <c r="G140" i="15"/>
  <c r="S139" i="15"/>
  <c r="G139" i="15"/>
  <c r="S138" i="15"/>
  <c r="G138" i="15"/>
  <c r="S137" i="15"/>
  <c r="G137" i="15"/>
  <c r="S136" i="15"/>
  <c r="G136" i="15"/>
  <c r="S135" i="15"/>
  <c r="G135" i="15"/>
  <c r="S134" i="15"/>
  <c r="G134" i="15"/>
  <c r="S133" i="15"/>
  <c r="G133" i="15"/>
  <c r="S132" i="15"/>
  <c r="G132" i="15"/>
  <c r="S131" i="15"/>
  <c r="G131" i="15"/>
  <c r="S130" i="15"/>
  <c r="G130" i="15"/>
  <c r="S129" i="15"/>
  <c r="G129" i="15"/>
  <c r="S128" i="15"/>
  <c r="G128" i="15"/>
  <c r="S127" i="15"/>
  <c r="G127" i="15"/>
  <c r="S126" i="15"/>
  <c r="G126" i="15"/>
  <c r="S125" i="15"/>
  <c r="G125" i="15"/>
  <c r="S124" i="15"/>
  <c r="G124" i="15"/>
  <c r="S123" i="15"/>
  <c r="G123" i="15"/>
  <c r="S122" i="15"/>
  <c r="G122" i="15"/>
  <c r="S121" i="15"/>
  <c r="G121" i="15"/>
  <c r="S120" i="15"/>
  <c r="G120" i="15"/>
  <c r="S119" i="15"/>
  <c r="G119" i="15"/>
  <c r="S118" i="15"/>
  <c r="G118" i="15"/>
  <c r="S117" i="15"/>
  <c r="G117" i="15"/>
  <c r="S116" i="15"/>
  <c r="G116" i="15"/>
  <c r="S115" i="15"/>
  <c r="G115" i="15"/>
  <c r="S114" i="15"/>
  <c r="G114" i="15"/>
  <c r="S113" i="15"/>
  <c r="G113" i="15"/>
  <c r="S112" i="15"/>
  <c r="G112" i="15"/>
  <c r="S111" i="15"/>
  <c r="G111" i="15"/>
  <c r="S110" i="15"/>
  <c r="G110" i="15"/>
  <c r="S109" i="15"/>
  <c r="G109" i="15"/>
  <c r="S108" i="15"/>
  <c r="G108" i="15"/>
  <c r="S107" i="15"/>
  <c r="G107" i="15"/>
  <c r="S106" i="15"/>
  <c r="G106" i="15"/>
  <c r="S105" i="15"/>
  <c r="G105" i="15"/>
  <c r="S104" i="15"/>
  <c r="G104" i="15"/>
  <c r="S103" i="15"/>
  <c r="G103" i="15"/>
  <c r="S102" i="15"/>
  <c r="G102" i="15"/>
  <c r="S101" i="15"/>
  <c r="G101" i="15"/>
  <c r="S100" i="15"/>
  <c r="G100" i="15"/>
  <c r="S99" i="15"/>
  <c r="G99" i="15"/>
  <c r="S98" i="15"/>
  <c r="G98" i="15"/>
  <c r="S97" i="15"/>
  <c r="G97" i="15"/>
  <c r="S96" i="15"/>
  <c r="G96" i="15"/>
  <c r="S95" i="15"/>
  <c r="G95" i="15"/>
  <c r="S94" i="15"/>
  <c r="G94" i="15"/>
  <c r="S93" i="15"/>
  <c r="G93" i="15"/>
  <c r="S92" i="15"/>
  <c r="G92" i="15"/>
  <c r="S91" i="15"/>
  <c r="G91" i="15"/>
  <c r="S90" i="15"/>
  <c r="G90" i="15"/>
  <c r="S89" i="15"/>
  <c r="G89" i="15"/>
  <c r="S88" i="15"/>
  <c r="G88" i="15"/>
  <c r="S87" i="15"/>
  <c r="G87" i="15"/>
  <c r="S86" i="15"/>
  <c r="G86" i="15"/>
  <c r="S85" i="15"/>
  <c r="G85" i="15"/>
  <c r="S84" i="15"/>
  <c r="G84" i="15"/>
  <c r="S83" i="15"/>
  <c r="G83" i="15"/>
  <c r="S82" i="15"/>
  <c r="G82" i="15"/>
  <c r="S81" i="15"/>
  <c r="G81" i="15"/>
  <c r="S80" i="15"/>
  <c r="G80" i="15"/>
  <c r="S79" i="15"/>
  <c r="G79" i="15"/>
  <c r="S78" i="15"/>
  <c r="G78" i="15"/>
  <c r="S77" i="15"/>
  <c r="G77" i="15"/>
  <c r="S76" i="15"/>
  <c r="G76" i="15"/>
  <c r="S75" i="15"/>
  <c r="G75" i="15"/>
  <c r="S74" i="15"/>
  <c r="G74" i="15"/>
  <c r="S73" i="15"/>
  <c r="G73" i="15"/>
  <c r="S72" i="15"/>
  <c r="G72" i="15"/>
  <c r="S71" i="15"/>
  <c r="G71" i="15"/>
  <c r="S70" i="15"/>
  <c r="G70" i="15"/>
  <c r="S69" i="15"/>
  <c r="G69" i="15"/>
  <c r="S68" i="15"/>
  <c r="G68" i="15"/>
  <c r="S67" i="15"/>
  <c r="G67" i="15"/>
  <c r="S66" i="15"/>
  <c r="G66" i="15"/>
  <c r="S65" i="15"/>
  <c r="G65" i="15"/>
  <c r="S64" i="15"/>
  <c r="G64" i="15"/>
  <c r="S63" i="15"/>
  <c r="G63" i="15"/>
  <c r="S62" i="15"/>
  <c r="G62" i="15"/>
  <c r="S61" i="15"/>
  <c r="G61" i="15"/>
  <c r="S60" i="15"/>
  <c r="G60" i="15"/>
  <c r="S59" i="15"/>
  <c r="G59" i="15"/>
  <c r="S58" i="15"/>
  <c r="G58" i="15"/>
  <c r="S57" i="15"/>
  <c r="G57" i="15"/>
  <c r="S56" i="15"/>
  <c r="G56" i="15"/>
  <c r="S55" i="15"/>
  <c r="G55" i="15"/>
  <c r="S54" i="15"/>
  <c r="G54" i="15"/>
  <c r="S53" i="15"/>
  <c r="G53" i="15"/>
  <c r="S52" i="15"/>
  <c r="G52" i="15"/>
  <c r="S51" i="15"/>
  <c r="G51" i="15"/>
  <c r="S50" i="15"/>
  <c r="G50" i="15"/>
  <c r="S49" i="15"/>
  <c r="G49" i="15"/>
  <c r="S48" i="15"/>
  <c r="G48" i="15"/>
  <c r="S47" i="15"/>
  <c r="G47" i="15"/>
  <c r="S46" i="15"/>
  <c r="G46" i="15"/>
  <c r="S45" i="15"/>
  <c r="G45" i="15"/>
  <c r="S44" i="15"/>
  <c r="G44" i="15"/>
  <c r="S43" i="15"/>
  <c r="G43" i="15"/>
  <c r="S42" i="15"/>
  <c r="G42" i="15"/>
  <c r="S41" i="15"/>
  <c r="G41" i="15"/>
  <c r="S40" i="15"/>
  <c r="G40" i="15"/>
  <c r="S39" i="15"/>
  <c r="G39" i="15"/>
  <c r="G175" i="15" s="1"/>
  <c r="S38" i="15"/>
  <c r="S175" i="15" s="1"/>
  <c r="G38" i="15"/>
  <c r="R37" i="15"/>
  <c r="Q37" i="15"/>
  <c r="P37" i="15"/>
  <c r="O37" i="15"/>
  <c r="N37" i="15"/>
  <c r="M37" i="15"/>
  <c r="L37" i="15"/>
  <c r="K37" i="15"/>
  <c r="J37" i="15"/>
  <c r="I37" i="15"/>
  <c r="I265" i="15" s="1"/>
  <c r="H37" i="15"/>
  <c r="S36" i="15"/>
  <c r="G36" i="15"/>
  <c r="S35" i="15"/>
  <c r="G35" i="15"/>
  <c r="S34" i="15"/>
  <c r="G34" i="15"/>
  <c r="S33" i="15"/>
  <c r="G33" i="15"/>
  <c r="S32" i="15"/>
  <c r="G32" i="15"/>
  <c r="S31" i="15"/>
  <c r="G31" i="15"/>
  <c r="S30" i="15"/>
  <c r="G30" i="15"/>
  <c r="S29" i="15"/>
  <c r="G29" i="15"/>
  <c r="S28" i="15"/>
  <c r="G28" i="15"/>
  <c r="S27" i="15"/>
  <c r="G27" i="15"/>
  <c r="S26" i="15"/>
  <c r="G26" i="15"/>
  <c r="S25" i="15"/>
  <c r="G25" i="15"/>
  <c r="S24" i="15"/>
  <c r="G24" i="15"/>
  <c r="S23" i="15"/>
  <c r="G23" i="15"/>
  <c r="S22" i="15"/>
  <c r="G22" i="15"/>
  <c r="S21" i="15"/>
  <c r="G21" i="15"/>
  <c r="S20" i="15"/>
  <c r="G20" i="15"/>
  <c r="S19" i="15"/>
  <c r="G19" i="15"/>
  <c r="S18" i="15"/>
  <c r="G18" i="15"/>
  <c r="S17" i="15"/>
  <c r="G17" i="15"/>
  <c r="S16" i="15"/>
  <c r="G16" i="15"/>
  <c r="S15" i="15"/>
  <c r="G15" i="15"/>
  <c r="S14" i="15"/>
  <c r="G14" i="15"/>
  <c r="S13" i="15"/>
  <c r="G13" i="15"/>
  <c r="S12" i="15"/>
  <c r="G12" i="15"/>
  <c r="S11" i="15"/>
  <c r="G11" i="15"/>
  <c r="S10" i="15"/>
  <c r="G10" i="15"/>
  <c r="S9" i="15"/>
  <c r="G9" i="15"/>
  <c r="S8" i="15"/>
  <c r="G8" i="15"/>
  <c r="S7" i="15"/>
  <c r="S37" i="15" s="1"/>
  <c r="G7" i="15"/>
  <c r="G37" i="15" s="1"/>
  <c r="G265" i="15" s="1"/>
  <c r="S6" i="15"/>
  <c r="G6" i="15"/>
  <c r="S5" i="15"/>
  <c r="G5" i="15"/>
  <c r="S4" i="15"/>
  <c r="G4" i="15"/>
  <c r="S3" i="15"/>
  <c r="G3" i="15"/>
  <c r="R264" i="14"/>
  <c r="Q264" i="14"/>
  <c r="P264" i="14"/>
  <c r="O264" i="14"/>
  <c r="O265" i="14" s="1"/>
  <c r="N264" i="14"/>
  <c r="M264" i="14"/>
  <c r="L264" i="14"/>
  <c r="K264" i="14"/>
  <c r="J264" i="14"/>
  <c r="I264" i="14"/>
  <c r="H264" i="14"/>
  <c r="S263" i="14"/>
  <c r="G263" i="14"/>
  <c r="S262" i="14"/>
  <c r="G262" i="14"/>
  <c r="S261" i="14"/>
  <c r="G261" i="14"/>
  <c r="S260" i="14"/>
  <c r="G260" i="14"/>
  <c r="S259" i="14"/>
  <c r="G259" i="14"/>
  <c r="S258" i="14"/>
  <c r="G258" i="14"/>
  <c r="S257" i="14"/>
  <c r="G257" i="14"/>
  <c r="S256" i="14"/>
  <c r="G256" i="14"/>
  <c r="S255" i="14"/>
  <c r="G255" i="14"/>
  <c r="S254" i="14"/>
  <c r="G254" i="14"/>
  <c r="S253" i="14"/>
  <c r="G253" i="14"/>
  <c r="S252" i="14"/>
  <c r="G252" i="14"/>
  <c r="S251" i="14"/>
  <c r="G251" i="14"/>
  <c r="S250" i="14"/>
  <c r="G250" i="14"/>
  <c r="S249" i="14"/>
  <c r="G249" i="14"/>
  <c r="S248" i="14"/>
  <c r="G248" i="14"/>
  <c r="S247" i="14"/>
  <c r="G247" i="14"/>
  <c r="S246" i="14"/>
  <c r="G246" i="14"/>
  <c r="S245" i="14"/>
  <c r="G245" i="14"/>
  <c r="S244" i="14"/>
  <c r="G244" i="14"/>
  <c r="S243" i="14"/>
  <c r="G243" i="14"/>
  <c r="S242" i="14"/>
  <c r="G242" i="14"/>
  <c r="S241" i="14"/>
  <c r="G241" i="14"/>
  <c r="S240" i="14"/>
  <c r="G240" i="14"/>
  <c r="S239" i="14"/>
  <c r="G239" i="14"/>
  <c r="S238" i="14"/>
  <c r="G238" i="14"/>
  <c r="S237" i="14"/>
  <c r="G237" i="14"/>
  <c r="S236" i="14"/>
  <c r="G236" i="14"/>
  <c r="S235" i="14"/>
  <c r="G235" i="14"/>
  <c r="S234" i="14"/>
  <c r="G234" i="14"/>
  <c r="S233" i="14"/>
  <c r="G233" i="14"/>
  <c r="S232" i="14"/>
  <c r="G232" i="14"/>
  <c r="S231" i="14"/>
  <c r="G231" i="14"/>
  <c r="S230" i="14"/>
  <c r="G230" i="14"/>
  <c r="S229" i="14"/>
  <c r="G229" i="14"/>
  <c r="S228" i="14"/>
  <c r="G228" i="14"/>
  <c r="S227" i="14"/>
  <c r="G227" i="14"/>
  <c r="S226" i="14"/>
  <c r="G226" i="14"/>
  <c r="S225" i="14"/>
  <c r="S264" i="14" s="1"/>
  <c r="G225" i="14"/>
  <c r="S224" i="14"/>
  <c r="G224" i="14"/>
  <c r="S223" i="14"/>
  <c r="G223" i="14"/>
  <c r="S222" i="14"/>
  <c r="G222" i="14"/>
  <c r="S221" i="14"/>
  <c r="G221" i="14"/>
  <c r="S220" i="14"/>
  <c r="G220" i="14"/>
  <c r="R219" i="14"/>
  <c r="R265" i="14" s="1"/>
  <c r="Q219" i="14"/>
  <c r="P219" i="14"/>
  <c r="O219" i="14"/>
  <c r="N219" i="14"/>
  <c r="M219" i="14"/>
  <c r="L219" i="14"/>
  <c r="K219" i="14"/>
  <c r="J219" i="14"/>
  <c r="I219" i="14"/>
  <c r="H219" i="14"/>
  <c r="S218" i="14"/>
  <c r="G218" i="14"/>
  <c r="S217" i="14"/>
  <c r="G217" i="14"/>
  <c r="S216" i="14"/>
  <c r="G216" i="14"/>
  <c r="S215" i="14"/>
  <c r="G215" i="14"/>
  <c r="S214" i="14"/>
  <c r="G214" i="14"/>
  <c r="S213" i="14"/>
  <c r="G213" i="14"/>
  <c r="S212" i="14"/>
  <c r="G212" i="14"/>
  <c r="S211" i="14"/>
  <c r="G211" i="14"/>
  <c r="S210" i="14"/>
  <c r="G210" i="14"/>
  <c r="S209" i="14"/>
  <c r="G209" i="14"/>
  <c r="S208" i="14"/>
  <c r="G208" i="14"/>
  <c r="S207" i="14"/>
  <c r="G207" i="14"/>
  <c r="S206" i="14"/>
  <c r="G206" i="14"/>
  <c r="S205" i="14"/>
  <c r="G205" i="14"/>
  <c r="S204" i="14"/>
  <c r="G204" i="14"/>
  <c r="S203" i="14"/>
  <c r="G203" i="14"/>
  <c r="S202" i="14"/>
  <c r="G202" i="14"/>
  <c r="S201" i="14"/>
  <c r="G201" i="14"/>
  <c r="S200" i="14"/>
  <c r="G200" i="14"/>
  <c r="S199" i="14"/>
  <c r="G199" i="14"/>
  <c r="S198" i="14"/>
  <c r="G198" i="14"/>
  <c r="S197" i="14"/>
  <c r="G197" i="14"/>
  <c r="S196" i="14"/>
  <c r="G196" i="14"/>
  <c r="S195" i="14"/>
  <c r="G195" i="14"/>
  <c r="S194" i="14"/>
  <c r="G194" i="14"/>
  <c r="S193" i="14"/>
  <c r="G193" i="14"/>
  <c r="S192" i="14"/>
  <c r="G192" i="14"/>
  <c r="S191" i="14"/>
  <c r="G191" i="14"/>
  <c r="S190" i="14"/>
  <c r="G190" i="14"/>
  <c r="S189" i="14"/>
  <c r="G189" i="14"/>
  <c r="S188" i="14"/>
  <c r="G188" i="14"/>
  <c r="S187" i="14"/>
  <c r="G187" i="14"/>
  <c r="S186" i="14"/>
  <c r="G186" i="14"/>
  <c r="S185" i="14"/>
  <c r="G185" i="14"/>
  <c r="S184" i="14"/>
  <c r="G184" i="14"/>
  <c r="S183" i="14"/>
  <c r="G183" i="14"/>
  <c r="S182" i="14"/>
  <c r="G182" i="14"/>
  <c r="S181" i="14"/>
  <c r="G181" i="14"/>
  <c r="S180" i="14"/>
  <c r="G180" i="14"/>
  <c r="S179" i="14"/>
  <c r="G179" i="14"/>
  <c r="S178" i="14"/>
  <c r="G178" i="14"/>
  <c r="S177" i="14"/>
  <c r="G177" i="14"/>
  <c r="S176" i="14"/>
  <c r="G176" i="14"/>
  <c r="G219" i="14" s="1"/>
  <c r="R175" i="14"/>
  <c r="Q175" i="14"/>
  <c r="P175" i="14"/>
  <c r="O175" i="14"/>
  <c r="N175" i="14"/>
  <c r="M175" i="14"/>
  <c r="L175" i="14"/>
  <c r="K175" i="14"/>
  <c r="J175" i="14"/>
  <c r="I175" i="14"/>
  <c r="H175" i="14"/>
  <c r="H265" i="14" s="1"/>
  <c r="S174" i="14"/>
  <c r="G174" i="14"/>
  <c r="S173" i="14"/>
  <c r="G173" i="14"/>
  <c r="S172" i="14"/>
  <c r="G172" i="14"/>
  <c r="S171" i="14"/>
  <c r="G171" i="14"/>
  <c r="S170" i="14"/>
  <c r="G170" i="14"/>
  <c r="S169" i="14"/>
  <c r="G169" i="14"/>
  <c r="S168" i="14"/>
  <c r="G168" i="14"/>
  <c r="S167" i="14"/>
  <c r="G167" i="14"/>
  <c r="S166" i="14"/>
  <c r="G166" i="14"/>
  <c r="S165" i="14"/>
  <c r="G165" i="14"/>
  <c r="S164" i="14"/>
  <c r="G164" i="14"/>
  <c r="S163" i="14"/>
  <c r="G163" i="14"/>
  <c r="S162" i="14"/>
  <c r="G162" i="14"/>
  <c r="S161" i="14"/>
  <c r="G161" i="14"/>
  <c r="S160" i="14"/>
  <c r="G160" i="14"/>
  <c r="S159" i="14"/>
  <c r="G159" i="14"/>
  <c r="S158" i="14"/>
  <c r="G158" i="14"/>
  <c r="S157" i="14"/>
  <c r="G157" i="14"/>
  <c r="S156" i="14"/>
  <c r="G156" i="14"/>
  <c r="S155" i="14"/>
  <c r="G155" i="14"/>
  <c r="S154" i="14"/>
  <c r="G154" i="14"/>
  <c r="S153" i="14"/>
  <c r="G153" i="14"/>
  <c r="S152" i="14"/>
  <c r="G152" i="14"/>
  <c r="S151" i="14"/>
  <c r="G151" i="14"/>
  <c r="S150" i="14"/>
  <c r="G150" i="14"/>
  <c r="S149" i="14"/>
  <c r="G149" i="14"/>
  <c r="S148" i="14"/>
  <c r="G148" i="14"/>
  <c r="S147" i="14"/>
  <c r="G147" i="14"/>
  <c r="S146" i="14"/>
  <c r="G146" i="14"/>
  <c r="S145" i="14"/>
  <c r="G145" i="14"/>
  <c r="S144" i="14"/>
  <c r="G144" i="14"/>
  <c r="S143" i="14"/>
  <c r="G143" i="14"/>
  <c r="S142" i="14"/>
  <c r="G142" i="14"/>
  <c r="S141" i="14"/>
  <c r="G141" i="14"/>
  <c r="S140" i="14"/>
  <c r="G140" i="14"/>
  <c r="S139" i="14"/>
  <c r="G139" i="14"/>
  <c r="S138" i="14"/>
  <c r="G138" i="14"/>
  <c r="S137" i="14"/>
  <c r="G137" i="14"/>
  <c r="S136" i="14"/>
  <c r="G136" i="14"/>
  <c r="S135" i="14"/>
  <c r="G135" i="14"/>
  <c r="S134" i="14"/>
  <c r="G134" i="14"/>
  <c r="S133" i="14"/>
  <c r="G133" i="14"/>
  <c r="S132" i="14"/>
  <c r="G132" i="14"/>
  <c r="S131" i="14"/>
  <c r="G131" i="14"/>
  <c r="S130" i="14"/>
  <c r="G130" i="14"/>
  <c r="S129" i="14"/>
  <c r="G129" i="14"/>
  <c r="S128" i="14"/>
  <c r="G128" i="14"/>
  <c r="S127" i="14"/>
  <c r="G127" i="14"/>
  <c r="S126" i="14"/>
  <c r="G126" i="14"/>
  <c r="S125" i="14"/>
  <c r="G125" i="14"/>
  <c r="S124" i="14"/>
  <c r="G124" i="14"/>
  <c r="S123" i="14"/>
  <c r="G123" i="14"/>
  <c r="S122" i="14"/>
  <c r="G122" i="14"/>
  <c r="S121" i="14"/>
  <c r="G121" i="14"/>
  <c r="S120" i="14"/>
  <c r="G120" i="14"/>
  <c r="S119" i="14"/>
  <c r="G119" i="14"/>
  <c r="S118" i="14"/>
  <c r="G118" i="14"/>
  <c r="S117" i="14"/>
  <c r="G117" i="14"/>
  <c r="S116" i="14"/>
  <c r="G116" i="14"/>
  <c r="S115" i="14"/>
  <c r="G115" i="14"/>
  <c r="S114" i="14"/>
  <c r="G114" i="14"/>
  <c r="S113" i="14"/>
  <c r="G113" i="14"/>
  <c r="S112" i="14"/>
  <c r="G112" i="14"/>
  <c r="S111" i="14"/>
  <c r="G111" i="14"/>
  <c r="S110" i="14"/>
  <c r="G110" i="14"/>
  <c r="S109" i="14"/>
  <c r="G109" i="14"/>
  <c r="S108" i="14"/>
  <c r="G108" i="14"/>
  <c r="S107" i="14"/>
  <c r="G107" i="14"/>
  <c r="S106" i="14"/>
  <c r="G106" i="14"/>
  <c r="S105" i="14"/>
  <c r="G105" i="14"/>
  <c r="S104" i="14"/>
  <c r="G104" i="14"/>
  <c r="S103" i="14"/>
  <c r="G103" i="14"/>
  <c r="S102" i="14"/>
  <c r="G102" i="14"/>
  <c r="S101" i="14"/>
  <c r="G101" i="14"/>
  <c r="S100" i="14"/>
  <c r="G100" i="14"/>
  <c r="S99" i="14"/>
  <c r="G99" i="14"/>
  <c r="S98" i="14"/>
  <c r="G98" i="14"/>
  <c r="S97" i="14"/>
  <c r="G97" i="14"/>
  <c r="S96" i="14"/>
  <c r="G96" i="14"/>
  <c r="S95" i="14"/>
  <c r="G95" i="14"/>
  <c r="S94" i="14"/>
  <c r="G94" i="14"/>
  <c r="S93" i="14"/>
  <c r="G93" i="14"/>
  <c r="S92" i="14"/>
  <c r="G92" i="14"/>
  <c r="S91" i="14"/>
  <c r="G91" i="14"/>
  <c r="S90" i="14"/>
  <c r="G90" i="14"/>
  <c r="S89" i="14"/>
  <c r="G89" i="14"/>
  <c r="S88" i="14"/>
  <c r="G88" i="14"/>
  <c r="S87" i="14"/>
  <c r="G87" i="14"/>
  <c r="S86" i="14"/>
  <c r="G86" i="14"/>
  <c r="S85" i="14"/>
  <c r="G85" i="14"/>
  <c r="S84" i="14"/>
  <c r="G84" i="14"/>
  <c r="S83" i="14"/>
  <c r="G83" i="14"/>
  <c r="S82" i="14"/>
  <c r="G82" i="14"/>
  <c r="S81" i="14"/>
  <c r="G81" i="14"/>
  <c r="S80" i="14"/>
  <c r="G80" i="14"/>
  <c r="S79" i="14"/>
  <c r="G79" i="14"/>
  <c r="S78" i="14"/>
  <c r="G78" i="14"/>
  <c r="S77" i="14"/>
  <c r="G77" i="14"/>
  <c r="S76" i="14"/>
  <c r="G76" i="14"/>
  <c r="S75" i="14"/>
  <c r="G75" i="14"/>
  <c r="S74" i="14"/>
  <c r="G74" i="14"/>
  <c r="S73" i="14"/>
  <c r="G73" i="14"/>
  <c r="S72" i="14"/>
  <c r="G72" i="14"/>
  <c r="S71" i="14"/>
  <c r="G71" i="14"/>
  <c r="S70" i="14"/>
  <c r="G70" i="14"/>
  <c r="S69" i="14"/>
  <c r="G69" i="14"/>
  <c r="S68" i="14"/>
  <c r="G68" i="14"/>
  <c r="S67" i="14"/>
  <c r="G67" i="14"/>
  <c r="S66" i="14"/>
  <c r="G66" i="14"/>
  <c r="S65" i="14"/>
  <c r="G65" i="14"/>
  <c r="S64" i="14"/>
  <c r="G64" i="14"/>
  <c r="S63" i="14"/>
  <c r="G63" i="14"/>
  <c r="S62" i="14"/>
  <c r="G62" i="14"/>
  <c r="S61" i="14"/>
  <c r="G61" i="14"/>
  <c r="S60" i="14"/>
  <c r="G60" i="14"/>
  <c r="S59" i="14"/>
  <c r="G59" i="14"/>
  <c r="S58" i="14"/>
  <c r="G58" i="14"/>
  <c r="S57" i="14"/>
  <c r="G57" i="14"/>
  <c r="S56" i="14"/>
  <c r="G56" i="14"/>
  <c r="S55" i="14"/>
  <c r="G55" i="14"/>
  <c r="S54" i="14"/>
  <c r="G54" i="14"/>
  <c r="S53" i="14"/>
  <c r="G53" i="14"/>
  <c r="S52" i="14"/>
  <c r="G52" i="14"/>
  <c r="S51" i="14"/>
  <c r="G51" i="14"/>
  <c r="S50" i="14"/>
  <c r="G50" i="14"/>
  <c r="S49" i="14"/>
  <c r="G49" i="14"/>
  <c r="S48" i="14"/>
  <c r="G48" i="14"/>
  <c r="S47" i="14"/>
  <c r="G47" i="14"/>
  <c r="S46" i="14"/>
  <c r="G46" i="14"/>
  <c r="S45" i="14"/>
  <c r="G45" i="14"/>
  <c r="S44" i="14"/>
  <c r="G44" i="14"/>
  <c r="S43" i="14"/>
  <c r="G43" i="14"/>
  <c r="G175" i="14" s="1"/>
  <c r="S42" i="14"/>
  <c r="S175" i="14" s="1"/>
  <c r="G42" i="14"/>
  <c r="S41" i="14"/>
  <c r="G41" i="14"/>
  <c r="S40" i="14"/>
  <c r="G40" i="14"/>
  <c r="S39" i="14"/>
  <c r="G39" i="14"/>
  <c r="S38" i="14"/>
  <c r="G38" i="14"/>
  <c r="R37" i="14"/>
  <c r="Q37" i="14"/>
  <c r="P37" i="14"/>
  <c r="P265" i="14" s="1"/>
  <c r="O37" i="14"/>
  <c r="N37" i="14"/>
  <c r="M37" i="14"/>
  <c r="L37" i="14"/>
  <c r="K37" i="14"/>
  <c r="J37" i="14"/>
  <c r="I37" i="14"/>
  <c r="H37" i="14"/>
  <c r="S36" i="14"/>
  <c r="G36" i="14"/>
  <c r="S35" i="14"/>
  <c r="G35" i="14"/>
  <c r="S34" i="14"/>
  <c r="G34" i="14"/>
  <c r="S33" i="14"/>
  <c r="G33" i="14"/>
  <c r="S32" i="14"/>
  <c r="G32" i="14"/>
  <c r="S31" i="14"/>
  <c r="G31" i="14"/>
  <c r="S30" i="14"/>
  <c r="G30" i="14"/>
  <c r="S29" i="14"/>
  <c r="G29" i="14"/>
  <c r="S28" i="14"/>
  <c r="G28" i="14"/>
  <c r="S27" i="14"/>
  <c r="G27" i="14"/>
  <c r="S26" i="14"/>
  <c r="G26" i="14"/>
  <c r="S25" i="14"/>
  <c r="G25" i="14"/>
  <c r="S24" i="14"/>
  <c r="G24" i="14"/>
  <c r="S23" i="14"/>
  <c r="G23" i="14"/>
  <c r="S22" i="14"/>
  <c r="G22" i="14"/>
  <c r="S21" i="14"/>
  <c r="G21" i="14"/>
  <c r="S20" i="14"/>
  <c r="G20" i="14"/>
  <c r="S19" i="14"/>
  <c r="G19" i="14"/>
  <c r="S18" i="14"/>
  <c r="G18" i="14"/>
  <c r="S17" i="14"/>
  <c r="G17" i="14"/>
  <c r="S16" i="14"/>
  <c r="G16" i="14"/>
  <c r="S15" i="14"/>
  <c r="G15" i="14"/>
  <c r="S14" i="14"/>
  <c r="G14" i="14"/>
  <c r="S13" i="14"/>
  <c r="G13" i="14"/>
  <c r="S12" i="14"/>
  <c r="G12" i="14"/>
  <c r="S11" i="14"/>
  <c r="G11" i="14"/>
  <c r="S10" i="14"/>
  <c r="G10" i="14"/>
  <c r="S9" i="14"/>
  <c r="G9" i="14"/>
  <c r="S8" i="14"/>
  <c r="G8" i="14"/>
  <c r="S7" i="14"/>
  <c r="G7" i="14"/>
  <c r="S6" i="14"/>
  <c r="G6" i="14"/>
  <c r="S5" i="14"/>
  <c r="S37" i="14" s="1"/>
  <c r="G5" i="14"/>
  <c r="G37" i="14" s="1"/>
  <c r="S4" i="14"/>
  <c r="G4" i="14"/>
  <c r="S3" i="14"/>
  <c r="G3" i="14"/>
  <c r="R264" i="13"/>
  <c r="Q264" i="13"/>
  <c r="P264" i="13"/>
  <c r="O264" i="13"/>
  <c r="N264" i="13"/>
  <c r="M264" i="13"/>
  <c r="L264" i="13"/>
  <c r="L265" i="13" s="1"/>
  <c r="K264" i="13"/>
  <c r="K265" i="13" s="1"/>
  <c r="J264" i="13"/>
  <c r="I264" i="13"/>
  <c r="H264" i="13"/>
  <c r="S263" i="13"/>
  <c r="G263" i="13"/>
  <c r="S262" i="13"/>
  <c r="G262" i="13"/>
  <c r="S261" i="13"/>
  <c r="G261" i="13"/>
  <c r="S260" i="13"/>
  <c r="G260" i="13"/>
  <c r="S259" i="13"/>
  <c r="G259" i="13"/>
  <c r="S258" i="13"/>
  <c r="G258" i="13"/>
  <c r="S257" i="13"/>
  <c r="G257" i="13"/>
  <c r="S256" i="13"/>
  <c r="G256" i="13"/>
  <c r="S255" i="13"/>
  <c r="G255" i="13"/>
  <c r="S254" i="13"/>
  <c r="G254" i="13"/>
  <c r="S253" i="13"/>
  <c r="G253" i="13"/>
  <c r="S252" i="13"/>
  <c r="G252" i="13"/>
  <c r="S251" i="13"/>
  <c r="G251" i="13"/>
  <c r="S250" i="13"/>
  <c r="G250" i="13"/>
  <c r="S249" i="13"/>
  <c r="G249" i="13"/>
  <c r="S248" i="13"/>
  <c r="G248" i="13"/>
  <c r="S247" i="13"/>
  <c r="G247" i="13"/>
  <c r="S246" i="13"/>
  <c r="G246" i="13"/>
  <c r="S245" i="13"/>
  <c r="G245" i="13"/>
  <c r="S244" i="13"/>
  <c r="G244" i="13"/>
  <c r="S243" i="13"/>
  <c r="G243" i="13"/>
  <c r="S242" i="13"/>
  <c r="G242" i="13"/>
  <c r="S241" i="13"/>
  <c r="G241" i="13"/>
  <c r="S240" i="13"/>
  <c r="G240" i="13"/>
  <c r="S239" i="13"/>
  <c r="G239" i="13"/>
  <c r="S238" i="13"/>
  <c r="G238" i="13"/>
  <c r="S237" i="13"/>
  <c r="G237" i="13"/>
  <c r="S236" i="13"/>
  <c r="G236" i="13"/>
  <c r="S235" i="13"/>
  <c r="G235" i="13"/>
  <c r="S234" i="13"/>
  <c r="G234" i="13"/>
  <c r="S233" i="13"/>
  <c r="G233" i="13"/>
  <c r="S232" i="13"/>
  <c r="G232" i="13"/>
  <c r="S231" i="13"/>
  <c r="G231" i="13"/>
  <c r="S230" i="13"/>
  <c r="G230" i="13"/>
  <c r="S229" i="13"/>
  <c r="G229" i="13"/>
  <c r="S228" i="13"/>
  <c r="G228" i="13"/>
  <c r="S227" i="13"/>
  <c r="G227" i="13"/>
  <c r="S226" i="13"/>
  <c r="G226" i="13"/>
  <c r="S225" i="13"/>
  <c r="G225" i="13"/>
  <c r="S224" i="13"/>
  <c r="G224" i="13"/>
  <c r="G264" i="13" s="1"/>
  <c r="S223" i="13"/>
  <c r="S264" i="13" s="1"/>
  <c r="G223" i="13"/>
  <c r="S222" i="13"/>
  <c r="G222" i="13"/>
  <c r="S221" i="13"/>
  <c r="G221" i="13"/>
  <c r="S220" i="13"/>
  <c r="G220" i="13"/>
  <c r="R219" i="13"/>
  <c r="Q219" i="13"/>
  <c r="P219" i="13"/>
  <c r="O219" i="13"/>
  <c r="N219" i="13"/>
  <c r="M219" i="13"/>
  <c r="L219" i="13"/>
  <c r="K219" i="13"/>
  <c r="J219" i="13"/>
  <c r="I219" i="13"/>
  <c r="H219" i="13"/>
  <c r="S218" i="13"/>
  <c r="G218" i="13"/>
  <c r="S217" i="13"/>
  <c r="G217" i="13"/>
  <c r="S216" i="13"/>
  <c r="G216" i="13"/>
  <c r="S215" i="13"/>
  <c r="G215" i="13"/>
  <c r="S214" i="13"/>
  <c r="G214" i="13"/>
  <c r="G213" i="13"/>
  <c r="S212" i="13"/>
  <c r="G212" i="13"/>
  <c r="S211" i="13"/>
  <c r="G211" i="13"/>
  <c r="S210" i="13"/>
  <c r="G210" i="13"/>
  <c r="S209" i="13"/>
  <c r="G209" i="13"/>
  <c r="S208" i="13"/>
  <c r="G208" i="13"/>
  <c r="S207" i="13"/>
  <c r="G207" i="13"/>
  <c r="S206" i="13"/>
  <c r="G206" i="13"/>
  <c r="S205" i="13"/>
  <c r="G205" i="13"/>
  <c r="S204" i="13"/>
  <c r="G204" i="13"/>
  <c r="S203" i="13"/>
  <c r="G203" i="13"/>
  <c r="S202" i="13"/>
  <c r="G202" i="13"/>
  <c r="S201" i="13"/>
  <c r="G201" i="13"/>
  <c r="S200" i="13"/>
  <c r="G200" i="13"/>
  <c r="S199" i="13"/>
  <c r="G199" i="13"/>
  <c r="S198" i="13"/>
  <c r="G198" i="13"/>
  <c r="S197" i="13"/>
  <c r="G197" i="13"/>
  <c r="S196" i="13"/>
  <c r="G196" i="13"/>
  <c r="S195" i="13"/>
  <c r="G195" i="13"/>
  <c r="S194" i="13"/>
  <c r="G194" i="13"/>
  <c r="S193" i="13"/>
  <c r="G193" i="13"/>
  <c r="S192" i="13"/>
  <c r="G192" i="13"/>
  <c r="S191" i="13"/>
  <c r="G191" i="13"/>
  <c r="S190" i="13"/>
  <c r="G190" i="13"/>
  <c r="S189" i="13"/>
  <c r="G189" i="13"/>
  <c r="S188" i="13"/>
  <c r="G188" i="13"/>
  <c r="S187" i="13"/>
  <c r="G187" i="13"/>
  <c r="S186" i="13"/>
  <c r="G186" i="13"/>
  <c r="S185" i="13"/>
  <c r="G185" i="13"/>
  <c r="S184" i="13"/>
  <c r="G184" i="13"/>
  <c r="S183" i="13"/>
  <c r="G183" i="13"/>
  <c r="S182" i="13"/>
  <c r="G182" i="13"/>
  <c r="S181" i="13"/>
  <c r="G181" i="13"/>
  <c r="S180" i="13"/>
  <c r="G180" i="13"/>
  <c r="G219" i="13" s="1"/>
  <c r="S179" i="13"/>
  <c r="S219" i="13" s="1"/>
  <c r="G179" i="13"/>
  <c r="S178" i="13"/>
  <c r="G178" i="13"/>
  <c r="S177" i="13"/>
  <c r="G177" i="13"/>
  <c r="S176" i="13"/>
  <c r="G176" i="13"/>
  <c r="R175" i="13"/>
  <c r="Q175" i="13"/>
  <c r="P175" i="13"/>
  <c r="O175" i="13"/>
  <c r="O265" i="13" s="1"/>
  <c r="N175" i="13"/>
  <c r="N265" i="13" s="1"/>
  <c r="M175" i="13"/>
  <c r="L175" i="13"/>
  <c r="K175" i="13"/>
  <c r="J175" i="13"/>
  <c r="I175" i="13"/>
  <c r="H175" i="13"/>
  <c r="S174" i="13"/>
  <c r="G174" i="13"/>
  <c r="S173" i="13"/>
  <c r="G173" i="13"/>
  <c r="S172" i="13"/>
  <c r="G172" i="13"/>
  <c r="S171" i="13"/>
  <c r="G171" i="13"/>
  <c r="S170" i="13"/>
  <c r="G170" i="13"/>
  <c r="S169" i="13"/>
  <c r="G169" i="13"/>
  <c r="S168" i="13"/>
  <c r="G168" i="13"/>
  <c r="S167" i="13"/>
  <c r="G167" i="13"/>
  <c r="S166" i="13"/>
  <c r="G166" i="13"/>
  <c r="S165" i="13"/>
  <c r="G165" i="13"/>
  <c r="S164" i="13"/>
  <c r="G164" i="13"/>
  <c r="S163" i="13"/>
  <c r="G163" i="13"/>
  <c r="S162" i="13"/>
  <c r="G162" i="13"/>
  <c r="S161" i="13"/>
  <c r="G161" i="13"/>
  <c r="S160" i="13"/>
  <c r="G160" i="13"/>
  <c r="S159" i="13"/>
  <c r="G159" i="13"/>
  <c r="S158" i="13"/>
  <c r="G158" i="13"/>
  <c r="S157" i="13"/>
  <c r="G157" i="13"/>
  <c r="S156" i="13"/>
  <c r="G156" i="13"/>
  <c r="S155" i="13"/>
  <c r="G155" i="13"/>
  <c r="S154" i="13"/>
  <c r="G154" i="13"/>
  <c r="S153" i="13"/>
  <c r="G153" i="13"/>
  <c r="S152" i="13"/>
  <c r="G152" i="13"/>
  <c r="S151" i="13"/>
  <c r="G151" i="13"/>
  <c r="S150" i="13"/>
  <c r="G150" i="13"/>
  <c r="S149" i="13"/>
  <c r="G149" i="13"/>
  <c r="S148" i="13"/>
  <c r="G148" i="13"/>
  <c r="S147" i="13"/>
  <c r="G147" i="13"/>
  <c r="S146" i="13"/>
  <c r="G146" i="13"/>
  <c r="S145" i="13"/>
  <c r="G145" i="13"/>
  <c r="S144" i="13"/>
  <c r="G144" i="13"/>
  <c r="S143" i="13"/>
  <c r="G143" i="13"/>
  <c r="S142" i="13"/>
  <c r="G142" i="13"/>
  <c r="S141" i="13"/>
  <c r="G141" i="13"/>
  <c r="S140" i="13"/>
  <c r="G140" i="13"/>
  <c r="S139" i="13"/>
  <c r="G139" i="13"/>
  <c r="S138" i="13"/>
  <c r="G138" i="13"/>
  <c r="S137" i="13"/>
  <c r="G137" i="13"/>
  <c r="S136" i="13"/>
  <c r="G136" i="13"/>
  <c r="S135" i="13"/>
  <c r="G135" i="13"/>
  <c r="S134" i="13"/>
  <c r="G134" i="13"/>
  <c r="S133" i="13"/>
  <c r="G133" i="13"/>
  <c r="S132" i="13"/>
  <c r="G132" i="13"/>
  <c r="S131" i="13"/>
  <c r="G131" i="13"/>
  <c r="S130" i="13"/>
  <c r="G130" i="13"/>
  <c r="S129" i="13"/>
  <c r="G129" i="13"/>
  <c r="S128" i="13"/>
  <c r="G128" i="13"/>
  <c r="S127" i="13"/>
  <c r="G127" i="13"/>
  <c r="S126" i="13"/>
  <c r="G126" i="13"/>
  <c r="S125" i="13"/>
  <c r="G125" i="13"/>
  <c r="S124" i="13"/>
  <c r="G124" i="13"/>
  <c r="S123" i="13"/>
  <c r="G123" i="13"/>
  <c r="S122" i="13"/>
  <c r="G122" i="13"/>
  <c r="S121" i="13"/>
  <c r="G121" i="13"/>
  <c r="S120" i="13"/>
  <c r="G120" i="13"/>
  <c r="S119" i="13"/>
  <c r="G119" i="13"/>
  <c r="S118" i="13"/>
  <c r="G118" i="13"/>
  <c r="S117" i="13"/>
  <c r="G117" i="13"/>
  <c r="S116" i="13"/>
  <c r="G116" i="13"/>
  <c r="S115" i="13"/>
  <c r="G115" i="13"/>
  <c r="S114" i="13"/>
  <c r="G114" i="13"/>
  <c r="S113" i="13"/>
  <c r="G113" i="13"/>
  <c r="S112" i="13"/>
  <c r="G112" i="13"/>
  <c r="S111" i="13"/>
  <c r="G111" i="13"/>
  <c r="S110" i="13"/>
  <c r="G110" i="13"/>
  <c r="S109" i="13"/>
  <c r="G109" i="13"/>
  <c r="S108" i="13"/>
  <c r="G108" i="13"/>
  <c r="S107" i="13"/>
  <c r="G107" i="13"/>
  <c r="S106" i="13"/>
  <c r="G106" i="13"/>
  <c r="S105" i="13"/>
  <c r="G105" i="13"/>
  <c r="S104" i="13"/>
  <c r="G104" i="13"/>
  <c r="S103" i="13"/>
  <c r="G103" i="13"/>
  <c r="S102" i="13"/>
  <c r="G102" i="13"/>
  <c r="S101" i="13"/>
  <c r="G101" i="13"/>
  <c r="S100" i="13"/>
  <c r="G100" i="13"/>
  <c r="S99" i="13"/>
  <c r="G99" i="13"/>
  <c r="S98" i="13"/>
  <c r="G98" i="13"/>
  <c r="S97" i="13"/>
  <c r="G97" i="13"/>
  <c r="S96" i="13"/>
  <c r="G96" i="13"/>
  <c r="G95" i="13"/>
  <c r="G94" i="13"/>
  <c r="S93" i="13"/>
  <c r="G93" i="13"/>
  <c r="S92" i="13"/>
  <c r="G92" i="13"/>
  <c r="S91" i="13"/>
  <c r="G91" i="13"/>
  <c r="S90" i="13"/>
  <c r="G90" i="13"/>
  <c r="S89" i="13"/>
  <c r="G89" i="13"/>
  <c r="S88" i="13"/>
  <c r="G88" i="13"/>
  <c r="S87" i="13"/>
  <c r="G87" i="13"/>
  <c r="S86" i="13"/>
  <c r="G86" i="13"/>
  <c r="S85" i="13"/>
  <c r="G85" i="13"/>
  <c r="S84" i="13"/>
  <c r="G84" i="13"/>
  <c r="S83" i="13"/>
  <c r="G83" i="13"/>
  <c r="S82" i="13"/>
  <c r="G82" i="13"/>
  <c r="S81" i="13"/>
  <c r="G81" i="13"/>
  <c r="S80" i="13"/>
  <c r="G80" i="13"/>
  <c r="S79" i="13"/>
  <c r="G79" i="13"/>
  <c r="S78" i="13"/>
  <c r="G78" i="13"/>
  <c r="S77" i="13"/>
  <c r="G77" i="13"/>
  <c r="S76" i="13"/>
  <c r="G76" i="13"/>
  <c r="S75" i="13"/>
  <c r="G75" i="13"/>
  <c r="S74" i="13"/>
  <c r="G74" i="13"/>
  <c r="S73" i="13"/>
  <c r="G73" i="13"/>
  <c r="S72" i="13"/>
  <c r="G72" i="13"/>
  <c r="S71" i="13"/>
  <c r="G71" i="13"/>
  <c r="S70" i="13"/>
  <c r="G70" i="13"/>
  <c r="S69" i="13"/>
  <c r="G69" i="13"/>
  <c r="S68" i="13"/>
  <c r="G68" i="13"/>
  <c r="S67" i="13"/>
  <c r="G67" i="13"/>
  <c r="S66" i="13"/>
  <c r="G66" i="13"/>
  <c r="S65" i="13"/>
  <c r="G65" i="13"/>
  <c r="S64" i="13"/>
  <c r="G64" i="13"/>
  <c r="S63" i="13"/>
  <c r="G63" i="13"/>
  <c r="S62" i="13"/>
  <c r="G62" i="13"/>
  <c r="S61" i="13"/>
  <c r="G61" i="13"/>
  <c r="S60" i="13"/>
  <c r="G60" i="13"/>
  <c r="S59" i="13"/>
  <c r="G59" i="13"/>
  <c r="S58" i="13"/>
  <c r="G58" i="13"/>
  <c r="S57" i="13"/>
  <c r="G57" i="13"/>
  <c r="S56" i="13"/>
  <c r="G56" i="13"/>
  <c r="S55" i="13"/>
  <c r="G55" i="13"/>
  <c r="S54" i="13"/>
  <c r="G54" i="13"/>
  <c r="S53" i="13"/>
  <c r="G53" i="13"/>
  <c r="S52" i="13"/>
  <c r="G52" i="13"/>
  <c r="S51" i="13"/>
  <c r="G51" i="13"/>
  <c r="S50" i="13"/>
  <c r="G50" i="13"/>
  <c r="S49" i="13"/>
  <c r="G49" i="13"/>
  <c r="S48" i="13"/>
  <c r="G48" i="13"/>
  <c r="S47" i="13"/>
  <c r="G47" i="13"/>
  <c r="S46" i="13"/>
  <c r="G46" i="13"/>
  <c r="S45" i="13"/>
  <c r="G45" i="13"/>
  <c r="S44" i="13"/>
  <c r="G44" i="13"/>
  <c r="S43" i="13"/>
  <c r="G43" i="13"/>
  <c r="S42" i="13"/>
  <c r="G42" i="13"/>
  <c r="S41" i="13"/>
  <c r="G41" i="13"/>
  <c r="S40" i="13"/>
  <c r="G40" i="13"/>
  <c r="S39" i="13"/>
  <c r="S175" i="13" s="1"/>
  <c r="G39" i="13"/>
  <c r="G175" i="13" s="1"/>
  <c r="S38" i="13"/>
  <c r="G38" i="13"/>
  <c r="R37" i="13"/>
  <c r="Q37" i="13"/>
  <c r="P37" i="13"/>
  <c r="O37" i="13"/>
  <c r="N37" i="13"/>
  <c r="M37" i="13"/>
  <c r="L37" i="13"/>
  <c r="K37" i="13"/>
  <c r="J37" i="13"/>
  <c r="I37" i="13"/>
  <c r="I265" i="13" s="1"/>
  <c r="H37" i="13"/>
  <c r="S36" i="13"/>
  <c r="G36" i="13"/>
  <c r="S35" i="13"/>
  <c r="G35" i="13"/>
  <c r="S34" i="13"/>
  <c r="G34" i="13"/>
  <c r="S33" i="13"/>
  <c r="G33" i="13"/>
  <c r="S32" i="13"/>
  <c r="G32" i="13"/>
  <c r="S31" i="13"/>
  <c r="G31" i="13"/>
  <c r="S30" i="13"/>
  <c r="G30" i="13"/>
  <c r="S29" i="13"/>
  <c r="G29" i="13"/>
  <c r="S28" i="13"/>
  <c r="G28" i="13"/>
  <c r="S27" i="13"/>
  <c r="G27" i="13"/>
  <c r="S26" i="13"/>
  <c r="G26" i="13"/>
  <c r="S25" i="13"/>
  <c r="G25" i="13"/>
  <c r="S24" i="13"/>
  <c r="G24" i="13"/>
  <c r="S23" i="13"/>
  <c r="G23" i="13"/>
  <c r="S22" i="13"/>
  <c r="G22" i="13"/>
  <c r="S21" i="13"/>
  <c r="G21" i="13"/>
  <c r="S20" i="13"/>
  <c r="G20" i="13"/>
  <c r="S19" i="13"/>
  <c r="G19" i="13"/>
  <c r="S18" i="13"/>
  <c r="G18" i="13"/>
  <c r="S17" i="13"/>
  <c r="G17" i="13"/>
  <c r="S16" i="13"/>
  <c r="G16" i="13"/>
  <c r="S15" i="13"/>
  <c r="G15" i="13"/>
  <c r="S14" i="13"/>
  <c r="G14" i="13"/>
  <c r="S13" i="13"/>
  <c r="G13" i="13"/>
  <c r="S12" i="13"/>
  <c r="G12" i="13"/>
  <c r="S11" i="13"/>
  <c r="G11" i="13"/>
  <c r="S10" i="13"/>
  <c r="G10" i="13"/>
  <c r="S9" i="13"/>
  <c r="G9" i="13"/>
  <c r="S8" i="13"/>
  <c r="G8" i="13"/>
  <c r="G37" i="13" s="1"/>
  <c r="S7" i="13"/>
  <c r="S37" i="13" s="1"/>
  <c r="S265" i="13" s="1"/>
  <c r="G7" i="13"/>
  <c r="S6" i="13"/>
  <c r="G6" i="13"/>
  <c r="S5" i="13"/>
  <c r="G5" i="13"/>
  <c r="S4" i="13"/>
  <c r="G4" i="13"/>
  <c r="S3" i="13"/>
  <c r="G3" i="13"/>
  <c r="R264" i="12"/>
  <c r="Q264" i="12"/>
  <c r="P264" i="12"/>
  <c r="P265" i="12" s="1"/>
  <c r="O264" i="12"/>
  <c r="N264" i="12"/>
  <c r="M264" i="12"/>
  <c r="L264" i="12"/>
  <c r="K264" i="12"/>
  <c r="J264" i="12"/>
  <c r="I264" i="12"/>
  <c r="H264" i="12"/>
  <c r="S263" i="12"/>
  <c r="G263" i="12"/>
  <c r="S262" i="12"/>
  <c r="G262" i="12"/>
  <c r="S261" i="12"/>
  <c r="G261" i="12"/>
  <c r="S260" i="12"/>
  <c r="G260" i="12"/>
  <c r="S259" i="12"/>
  <c r="G259" i="12"/>
  <c r="S258" i="12"/>
  <c r="G258" i="12"/>
  <c r="S257" i="12"/>
  <c r="G257" i="12"/>
  <c r="S256" i="12"/>
  <c r="G256" i="12"/>
  <c r="S255" i="12"/>
  <c r="G255" i="12"/>
  <c r="S254" i="12"/>
  <c r="G254" i="12"/>
  <c r="S253" i="12"/>
  <c r="G253" i="12"/>
  <c r="S252" i="12"/>
  <c r="G252" i="12"/>
  <c r="S251" i="12"/>
  <c r="G251" i="12"/>
  <c r="S250" i="12"/>
  <c r="G250" i="12"/>
  <c r="S249" i="12"/>
  <c r="G249" i="12"/>
  <c r="S248" i="12"/>
  <c r="G248" i="12"/>
  <c r="S247" i="12"/>
  <c r="G247" i="12"/>
  <c r="S246" i="12"/>
  <c r="G246" i="12"/>
  <c r="S245" i="12"/>
  <c r="G245" i="12"/>
  <c r="S244" i="12"/>
  <c r="G244" i="12"/>
  <c r="S243" i="12"/>
  <c r="G243" i="12"/>
  <c r="S242" i="12"/>
  <c r="G242" i="12"/>
  <c r="S241" i="12"/>
  <c r="G241" i="12"/>
  <c r="S240" i="12"/>
  <c r="G240" i="12"/>
  <c r="S239" i="12"/>
  <c r="G239" i="12"/>
  <c r="S238" i="12"/>
  <c r="G238" i="12"/>
  <c r="S237" i="12"/>
  <c r="G237" i="12"/>
  <c r="S236" i="12"/>
  <c r="G236" i="12"/>
  <c r="S235" i="12"/>
  <c r="G235" i="12"/>
  <c r="S234" i="12"/>
  <c r="G234" i="12"/>
  <c r="S233" i="12"/>
  <c r="G233" i="12"/>
  <c r="S232" i="12"/>
  <c r="G232" i="12"/>
  <c r="S231" i="12"/>
  <c r="G231" i="12"/>
  <c r="S230" i="12"/>
  <c r="G230" i="12"/>
  <c r="S229" i="12"/>
  <c r="G229" i="12"/>
  <c r="S228" i="12"/>
  <c r="G228" i="12"/>
  <c r="S227" i="12"/>
  <c r="G227" i="12"/>
  <c r="S226" i="12"/>
  <c r="G226" i="12"/>
  <c r="S225" i="12"/>
  <c r="G225" i="12"/>
  <c r="S224" i="12"/>
  <c r="G224" i="12"/>
  <c r="S223" i="12"/>
  <c r="G223" i="12"/>
  <c r="S222" i="12"/>
  <c r="G222" i="12"/>
  <c r="S221" i="12"/>
  <c r="G221" i="12"/>
  <c r="S220" i="12"/>
  <c r="S264" i="12" s="1"/>
  <c r="G220" i="12"/>
  <c r="R219" i="12"/>
  <c r="Q219" i="12"/>
  <c r="P219" i="12"/>
  <c r="O219" i="12"/>
  <c r="N219" i="12"/>
  <c r="M219" i="12"/>
  <c r="L219" i="12"/>
  <c r="K219" i="12"/>
  <c r="J219" i="12"/>
  <c r="I219" i="12"/>
  <c r="H219" i="12"/>
  <c r="S218" i="12"/>
  <c r="G218" i="12"/>
  <c r="S217" i="12"/>
  <c r="G217" i="12"/>
  <c r="S216" i="12"/>
  <c r="G216" i="12"/>
  <c r="S215" i="12"/>
  <c r="G215" i="12"/>
  <c r="S214" i="12"/>
  <c r="G214" i="12"/>
  <c r="S213" i="12"/>
  <c r="G213" i="12"/>
  <c r="S212" i="12"/>
  <c r="G212" i="12"/>
  <c r="S211" i="12"/>
  <c r="G211" i="12"/>
  <c r="S210" i="12"/>
  <c r="G210" i="12"/>
  <c r="S209" i="12"/>
  <c r="G209" i="12"/>
  <c r="S208" i="12"/>
  <c r="G208" i="12"/>
  <c r="S207" i="12"/>
  <c r="G207" i="12"/>
  <c r="S206" i="12"/>
  <c r="G206" i="12"/>
  <c r="S205" i="12"/>
  <c r="G205" i="12"/>
  <c r="S204" i="12"/>
  <c r="G204" i="12"/>
  <c r="S203" i="12"/>
  <c r="G203" i="12"/>
  <c r="S202" i="12"/>
  <c r="G202" i="12"/>
  <c r="S201" i="12"/>
  <c r="G201" i="12"/>
  <c r="S200" i="12"/>
  <c r="G200" i="12"/>
  <c r="S199" i="12"/>
  <c r="G199" i="12"/>
  <c r="S198" i="12"/>
  <c r="G198" i="12"/>
  <c r="S197" i="12"/>
  <c r="G197" i="12"/>
  <c r="S196" i="12"/>
  <c r="G196" i="12"/>
  <c r="S195" i="12"/>
  <c r="G195" i="12"/>
  <c r="S194" i="12"/>
  <c r="G194" i="12"/>
  <c r="S193" i="12"/>
  <c r="G193" i="12"/>
  <c r="S192" i="12"/>
  <c r="G192" i="12"/>
  <c r="S191" i="12"/>
  <c r="G191" i="12"/>
  <c r="S190" i="12"/>
  <c r="G190" i="12"/>
  <c r="S189" i="12"/>
  <c r="G189" i="12"/>
  <c r="S188" i="12"/>
  <c r="G188" i="12"/>
  <c r="S187" i="12"/>
  <c r="G187" i="12"/>
  <c r="S186" i="12"/>
  <c r="G186" i="12"/>
  <c r="S185" i="12"/>
  <c r="G185" i="12"/>
  <c r="S184" i="12"/>
  <c r="G184" i="12"/>
  <c r="S183" i="12"/>
  <c r="G183" i="12"/>
  <c r="S182" i="12"/>
  <c r="G182" i="12"/>
  <c r="S181" i="12"/>
  <c r="G181" i="12"/>
  <c r="S180" i="12"/>
  <c r="G180" i="12"/>
  <c r="S179" i="12"/>
  <c r="G179" i="12"/>
  <c r="S178" i="12"/>
  <c r="G178" i="12"/>
  <c r="S177" i="12"/>
  <c r="G177" i="12"/>
  <c r="G219" i="12" s="1"/>
  <c r="S176" i="12"/>
  <c r="S219" i="12" s="1"/>
  <c r="G176" i="12"/>
  <c r="R175" i="12"/>
  <c r="Q175" i="12"/>
  <c r="P175" i="12"/>
  <c r="O175" i="12"/>
  <c r="N175" i="12"/>
  <c r="M175" i="12"/>
  <c r="L175" i="12"/>
  <c r="K175" i="12"/>
  <c r="J175" i="12"/>
  <c r="I175" i="12"/>
  <c r="I265" i="12" s="1"/>
  <c r="H175" i="12"/>
  <c r="H265" i="12" s="1"/>
  <c r="S174" i="12"/>
  <c r="G174" i="12"/>
  <c r="S173" i="12"/>
  <c r="G173" i="12"/>
  <c r="S172" i="12"/>
  <c r="G172" i="12"/>
  <c r="S171" i="12"/>
  <c r="G171" i="12"/>
  <c r="S170" i="12"/>
  <c r="G170" i="12"/>
  <c r="S169" i="12"/>
  <c r="G169" i="12"/>
  <c r="S168" i="12"/>
  <c r="G168" i="12"/>
  <c r="S167" i="12"/>
  <c r="G167" i="12"/>
  <c r="S166" i="12"/>
  <c r="G166" i="12"/>
  <c r="S165" i="12"/>
  <c r="G165" i="12"/>
  <c r="S164" i="12"/>
  <c r="G164" i="12"/>
  <c r="S163" i="12"/>
  <c r="G163" i="12"/>
  <c r="S162" i="12"/>
  <c r="G162" i="12"/>
  <c r="S161" i="12"/>
  <c r="G161" i="12"/>
  <c r="S160" i="12"/>
  <c r="G160" i="12"/>
  <c r="S159" i="12"/>
  <c r="G159" i="12"/>
  <c r="S158" i="12"/>
  <c r="G158" i="12"/>
  <c r="S157" i="12"/>
  <c r="G157" i="12"/>
  <c r="S156" i="12"/>
  <c r="G156" i="12"/>
  <c r="S155" i="12"/>
  <c r="G155" i="12"/>
  <c r="S154" i="12"/>
  <c r="G154" i="12"/>
  <c r="S153" i="12"/>
  <c r="G153" i="12"/>
  <c r="S152" i="12"/>
  <c r="G152" i="12"/>
  <c r="S151" i="12"/>
  <c r="G151" i="12"/>
  <c r="S150" i="12"/>
  <c r="G150" i="12"/>
  <c r="S149" i="12"/>
  <c r="G149" i="12"/>
  <c r="S148" i="12"/>
  <c r="G148" i="12"/>
  <c r="S147" i="12"/>
  <c r="G147" i="12"/>
  <c r="S146" i="12"/>
  <c r="G146" i="12"/>
  <c r="S145" i="12"/>
  <c r="G145" i="12"/>
  <c r="S144" i="12"/>
  <c r="G144" i="12"/>
  <c r="S143" i="12"/>
  <c r="G143" i="12"/>
  <c r="S142" i="12"/>
  <c r="G142" i="12"/>
  <c r="S141" i="12"/>
  <c r="G141" i="12"/>
  <c r="S140" i="12"/>
  <c r="G140" i="12"/>
  <c r="S139" i="12"/>
  <c r="G139" i="12"/>
  <c r="S138" i="12"/>
  <c r="G138" i="12"/>
  <c r="S137" i="12"/>
  <c r="G137" i="12"/>
  <c r="S136" i="12"/>
  <c r="G136" i="12"/>
  <c r="S135" i="12"/>
  <c r="G135" i="12"/>
  <c r="S134" i="12"/>
  <c r="G134" i="12"/>
  <c r="S133" i="12"/>
  <c r="G133" i="12"/>
  <c r="S132" i="12"/>
  <c r="G132" i="12"/>
  <c r="S131" i="12"/>
  <c r="G131" i="12"/>
  <c r="S130" i="12"/>
  <c r="G130" i="12"/>
  <c r="S129" i="12"/>
  <c r="G129" i="12"/>
  <c r="S128" i="12"/>
  <c r="G128" i="12"/>
  <c r="S127" i="12"/>
  <c r="G127" i="12"/>
  <c r="S126" i="12"/>
  <c r="G126" i="12"/>
  <c r="S125" i="12"/>
  <c r="G125" i="12"/>
  <c r="S124" i="12"/>
  <c r="G124" i="12"/>
  <c r="S123" i="12"/>
  <c r="G123" i="12"/>
  <c r="S122" i="12"/>
  <c r="G122" i="12"/>
  <c r="S121" i="12"/>
  <c r="G121" i="12"/>
  <c r="S120" i="12"/>
  <c r="G120" i="12"/>
  <c r="S119" i="12"/>
  <c r="G119" i="12"/>
  <c r="S118" i="12"/>
  <c r="G118" i="12"/>
  <c r="S117" i="12"/>
  <c r="G117" i="12"/>
  <c r="S116" i="12"/>
  <c r="G116" i="12"/>
  <c r="S115" i="12"/>
  <c r="G115" i="12"/>
  <c r="S114" i="12"/>
  <c r="G114" i="12"/>
  <c r="S113" i="12"/>
  <c r="G113" i="12"/>
  <c r="S112" i="12"/>
  <c r="G112" i="12"/>
  <c r="S111" i="12"/>
  <c r="G111" i="12"/>
  <c r="S110" i="12"/>
  <c r="G110" i="12"/>
  <c r="S109" i="12"/>
  <c r="G109" i="12"/>
  <c r="S108" i="12"/>
  <c r="G108" i="12"/>
  <c r="S107" i="12"/>
  <c r="G107" i="12"/>
  <c r="S106" i="12"/>
  <c r="G106" i="12"/>
  <c r="S105" i="12"/>
  <c r="G105" i="12"/>
  <c r="S104" i="12"/>
  <c r="G104" i="12"/>
  <c r="S103" i="12"/>
  <c r="G103" i="12"/>
  <c r="S102" i="12"/>
  <c r="G102" i="12"/>
  <c r="S101" i="12"/>
  <c r="G101" i="12"/>
  <c r="S100" i="12"/>
  <c r="G100" i="12"/>
  <c r="S99" i="12"/>
  <c r="G99" i="12"/>
  <c r="S98" i="12"/>
  <c r="G98" i="12"/>
  <c r="S97" i="12"/>
  <c r="G97" i="12"/>
  <c r="S96" i="12"/>
  <c r="G96" i="12"/>
  <c r="S95" i="12"/>
  <c r="G95" i="12"/>
  <c r="S94" i="12"/>
  <c r="G94" i="12"/>
  <c r="S93" i="12"/>
  <c r="G93" i="12"/>
  <c r="S92" i="12"/>
  <c r="G92" i="12"/>
  <c r="S91" i="12"/>
  <c r="G91" i="12"/>
  <c r="S90" i="12"/>
  <c r="G90" i="12"/>
  <c r="S89" i="12"/>
  <c r="G89" i="12"/>
  <c r="S88" i="12"/>
  <c r="G88" i="12"/>
  <c r="S87" i="12"/>
  <c r="G87" i="12"/>
  <c r="S86" i="12"/>
  <c r="G86" i="12"/>
  <c r="S85" i="12"/>
  <c r="G85" i="12"/>
  <c r="S84" i="12"/>
  <c r="G84" i="12"/>
  <c r="S83" i="12"/>
  <c r="G83" i="12"/>
  <c r="S82" i="12"/>
  <c r="G82" i="12"/>
  <c r="S81" i="12"/>
  <c r="G81" i="12"/>
  <c r="S80" i="12"/>
  <c r="G80" i="12"/>
  <c r="S79" i="12"/>
  <c r="G79" i="12"/>
  <c r="S78" i="12"/>
  <c r="G78" i="12"/>
  <c r="S77" i="12"/>
  <c r="G77" i="12"/>
  <c r="S76" i="12"/>
  <c r="G76" i="12"/>
  <c r="S75" i="12"/>
  <c r="G75" i="12"/>
  <c r="S74" i="12"/>
  <c r="G74" i="12"/>
  <c r="S73" i="12"/>
  <c r="G73" i="12"/>
  <c r="S72" i="12"/>
  <c r="G72" i="12"/>
  <c r="S71" i="12"/>
  <c r="G71" i="12"/>
  <c r="S70" i="12"/>
  <c r="G70" i="12"/>
  <c r="S69" i="12"/>
  <c r="G69" i="12"/>
  <c r="S68" i="12"/>
  <c r="G68" i="12"/>
  <c r="S67" i="12"/>
  <c r="G67" i="12"/>
  <c r="S66" i="12"/>
  <c r="G66" i="12"/>
  <c r="S65" i="12"/>
  <c r="G65" i="12"/>
  <c r="S64" i="12"/>
  <c r="G64" i="12"/>
  <c r="S63" i="12"/>
  <c r="G63" i="12"/>
  <c r="S62" i="12"/>
  <c r="G62" i="12"/>
  <c r="S61" i="12"/>
  <c r="G61" i="12"/>
  <c r="S60" i="12"/>
  <c r="G60" i="12"/>
  <c r="S59" i="12"/>
  <c r="G59" i="12"/>
  <c r="S58" i="12"/>
  <c r="G58" i="12"/>
  <c r="S57" i="12"/>
  <c r="G57" i="12"/>
  <c r="S56" i="12"/>
  <c r="G56" i="12"/>
  <c r="S55" i="12"/>
  <c r="G55" i="12"/>
  <c r="S54" i="12"/>
  <c r="G54" i="12"/>
  <c r="S53" i="12"/>
  <c r="G53" i="12"/>
  <c r="S52" i="12"/>
  <c r="G52" i="12"/>
  <c r="S51" i="12"/>
  <c r="G51" i="12"/>
  <c r="S50" i="12"/>
  <c r="G50" i="12"/>
  <c r="S49" i="12"/>
  <c r="G49" i="12"/>
  <c r="S48" i="12"/>
  <c r="G48" i="12"/>
  <c r="S47" i="12"/>
  <c r="G47" i="12"/>
  <c r="S46" i="12"/>
  <c r="G46" i="12"/>
  <c r="S45" i="12"/>
  <c r="G45" i="12"/>
  <c r="S44" i="12"/>
  <c r="G44" i="12"/>
  <c r="S43" i="12"/>
  <c r="S175" i="12" s="1"/>
  <c r="G43" i="12"/>
  <c r="G175" i="12" s="1"/>
  <c r="G265" i="12" s="1"/>
  <c r="S42" i="12"/>
  <c r="G42" i="12"/>
  <c r="S41" i="12"/>
  <c r="G41" i="12"/>
  <c r="S40" i="12"/>
  <c r="G40" i="12"/>
  <c r="S39" i="12"/>
  <c r="G39" i="12"/>
  <c r="S38" i="12"/>
  <c r="G38" i="12"/>
  <c r="R37" i="12"/>
  <c r="Q37" i="12"/>
  <c r="Q265" i="12" s="1"/>
  <c r="P37" i="12"/>
  <c r="O37" i="12"/>
  <c r="N37" i="12"/>
  <c r="M37" i="12"/>
  <c r="L37" i="12"/>
  <c r="K37" i="12"/>
  <c r="J37" i="12"/>
  <c r="I37" i="12"/>
  <c r="H37" i="12"/>
  <c r="S36" i="12"/>
  <c r="G36" i="12"/>
  <c r="S35" i="12"/>
  <c r="G35" i="12"/>
  <c r="S34" i="12"/>
  <c r="G34" i="12"/>
  <c r="S33" i="12"/>
  <c r="G33" i="12"/>
  <c r="S32" i="12"/>
  <c r="G32" i="12"/>
  <c r="S31" i="12"/>
  <c r="G31" i="12"/>
  <c r="S30" i="12"/>
  <c r="G30" i="12"/>
  <c r="S29" i="12"/>
  <c r="G29" i="12"/>
  <c r="S28" i="12"/>
  <c r="G28" i="12"/>
  <c r="S27" i="12"/>
  <c r="G27" i="12"/>
  <c r="S26" i="12"/>
  <c r="G26" i="12"/>
  <c r="S25" i="12"/>
  <c r="G25" i="12"/>
  <c r="S24" i="12"/>
  <c r="G24" i="12"/>
  <c r="S23" i="12"/>
  <c r="G23" i="12"/>
  <c r="S22" i="12"/>
  <c r="G22" i="12"/>
  <c r="S21" i="12"/>
  <c r="G21" i="12"/>
  <c r="S20" i="12"/>
  <c r="G20" i="12"/>
  <c r="S19" i="12"/>
  <c r="G19" i="12"/>
  <c r="S18" i="12"/>
  <c r="G18" i="12"/>
  <c r="S17" i="12"/>
  <c r="G17" i="12"/>
  <c r="S16" i="12"/>
  <c r="G16" i="12"/>
  <c r="S15" i="12"/>
  <c r="G15" i="12"/>
  <c r="S14" i="12"/>
  <c r="G14" i="12"/>
  <c r="S13" i="12"/>
  <c r="G13" i="12"/>
  <c r="S12" i="12"/>
  <c r="G12" i="12"/>
  <c r="S11" i="12"/>
  <c r="G11" i="12"/>
  <c r="S10" i="12"/>
  <c r="G10" i="12"/>
  <c r="S9" i="12"/>
  <c r="G9" i="12"/>
  <c r="S8" i="12"/>
  <c r="G8" i="12"/>
  <c r="S7" i="12"/>
  <c r="G7" i="12"/>
  <c r="S6" i="12"/>
  <c r="G6" i="12"/>
  <c r="G37" i="12" s="1"/>
  <c r="S5" i="12"/>
  <c r="S37" i="12" s="1"/>
  <c r="G5" i="12"/>
  <c r="S4" i="12"/>
  <c r="G4" i="12"/>
  <c r="S3" i="12"/>
  <c r="G3" i="12"/>
  <c r="BH263" i="11"/>
  <c r="BG263" i="11"/>
  <c r="BF263" i="11"/>
  <c r="BE263" i="11"/>
  <c r="BD263" i="11"/>
  <c r="BC263" i="11"/>
  <c r="BB263" i="11"/>
  <c r="BA263" i="11"/>
  <c r="AZ263" i="11"/>
  <c r="AY263" i="11"/>
  <c r="AX263" i="11"/>
  <c r="AV263" i="11"/>
  <c r="AU263" i="11"/>
  <c r="AT263" i="11"/>
  <c r="AS263" i="11"/>
  <c r="AR263" i="11"/>
  <c r="AQ263" i="11"/>
  <c r="AP263" i="11"/>
  <c r="AO263" i="11"/>
  <c r="AN263" i="11"/>
  <c r="AM263" i="11"/>
  <c r="AL263" i="11"/>
  <c r="AJ263" i="11"/>
  <c r="AI263" i="11"/>
  <c r="AH263" i="11"/>
  <c r="AG263" i="11"/>
  <c r="AF263" i="11"/>
  <c r="AE263" i="11"/>
  <c r="AD263" i="11"/>
  <c r="AC263" i="11"/>
  <c r="AB263" i="11"/>
  <c r="AA263" i="11"/>
  <c r="Z263" i="11"/>
  <c r="X263" i="11"/>
  <c r="W263" i="11"/>
  <c r="V263" i="11"/>
  <c r="U263" i="11"/>
  <c r="T263" i="11"/>
  <c r="S263" i="11"/>
  <c r="R263" i="11"/>
  <c r="Q263" i="11"/>
  <c r="P263" i="11"/>
  <c r="O263" i="11"/>
  <c r="N263" i="11"/>
  <c r="BI262" i="11"/>
  <c r="AW262" i="11"/>
  <c r="AK262" i="11"/>
  <c r="Y262" i="11"/>
  <c r="M262" i="11"/>
  <c r="BI261" i="11"/>
  <c r="AW261" i="11"/>
  <c r="AK261" i="11"/>
  <c r="Y261" i="11"/>
  <c r="M261" i="11"/>
  <c r="BI260" i="11"/>
  <c r="BJ260" i="11" s="1"/>
  <c r="AW260" i="11"/>
  <c r="AK260" i="11"/>
  <c r="Y260" i="11"/>
  <c r="M260" i="11"/>
  <c r="BI259" i="11"/>
  <c r="AW259" i="11"/>
  <c r="AK259" i="11"/>
  <c r="Y259" i="11"/>
  <c r="M259" i="11"/>
  <c r="BI258" i="11"/>
  <c r="AW258" i="11"/>
  <c r="AK258" i="11"/>
  <c r="BJ258" i="11" s="1"/>
  <c r="Y258" i="11"/>
  <c r="M258" i="11"/>
  <c r="BI257" i="11"/>
  <c r="AW257" i="11"/>
  <c r="AK257" i="11"/>
  <c r="Y257" i="11"/>
  <c r="M257" i="11"/>
  <c r="BI256" i="11"/>
  <c r="AW256" i="11"/>
  <c r="AK256" i="11"/>
  <c r="Y256" i="11"/>
  <c r="M256" i="11"/>
  <c r="BI255" i="11"/>
  <c r="AW255" i="11"/>
  <c r="AK255" i="11"/>
  <c r="Y255" i="11"/>
  <c r="M255" i="11"/>
  <c r="BI254" i="11"/>
  <c r="AW254" i="11"/>
  <c r="AK254" i="11"/>
  <c r="Y254" i="11"/>
  <c r="M254" i="11"/>
  <c r="BI253" i="11"/>
  <c r="AW253" i="11"/>
  <c r="BJ253" i="11" s="1"/>
  <c r="AK253" i="11"/>
  <c r="Y253" i="11"/>
  <c r="M253" i="11"/>
  <c r="BI252" i="11"/>
  <c r="AW252" i="11"/>
  <c r="AK252" i="11"/>
  <c r="Y252" i="11"/>
  <c r="M252" i="11"/>
  <c r="BI251" i="11"/>
  <c r="AW251" i="11"/>
  <c r="AK251" i="11"/>
  <c r="Y251" i="11"/>
  <c r="BJ251" i="11" s="1"/>
  <c r="M251" i="11"/>
  <c r="BI250" i="11"/>
  <c r="AW250" i="11"/>
  <c r="AK250" i="11"/>
  <c r="Y250" i="11"/>
  <c r="M250" i="11"/>
  <c r="BI249" i="11"/>
  <c r="AW249" i="11"/>
  <c r="AK249" i="11"/>
  <c r="Y249" i="11"/>
  <c r="M249" i="11"/>
  <c r="BI248" i="11"/>
  <c r="BJ248" i="11" s="1"/>
  <c r="AW248" i="11"/>
  <c r="AK248" i="11"/>
  <c r="Y248" i="11"/>
  <c r="M248" i="11"/>
  <c r="BI247" i="11"/>
  <c r="AW247" i="11"/>
  <c r="AK247" i="11"/>
  <c r="Y247" i="11"/>
  <c r="M247" i="11"/>
  <c r="BI246" i="11"/>
  <c r="AW246" i="11"/>
  <c r="AK246" i="11"/>
  <c r="BJ246" i="11" s="1"/>
  <c r="Y246" i="11"/>
  <c r="M246" i="11"/>
  <c r="BI245" i="11"/>
  <c r="AW245" i="11"/>
  <c r="AK245" i="11"/>
  <c r="Y245" i="11"/>
  <c r="M245" i="11"/>
  <c r="BI244" i="11"/>
  <c r="AW244" i="11"/>
  <c r="AK244" i="11"/>
  <c r="Y244" i="11"/>
  <c r="BJ244" i="11" s="1"/>
  <c r="M244" i="11"/>
  <c r="BI243" i="11"/>
  <c r="AW243" i="11"/>
  <c r="AK243" i="11"/>
  <c r="Y243" i="11"/>
  <c r="M243" i="11"/>
  <c r="BI242" i="11"/>
  <c r="AW242" i="11"/>
  <c r="AK242" i="11"/>
  <c r="Y242" i="11"/>
  <c r="M242" i="11"/>
  <c r="BI241" i="11"/>
  <c r="AW241" i="11"/>
  <c r="BJ241" i="11" s="1"/>
  <c r="AK241" i="11"/>
  <c r="Y241" i="11"/>
  <c r="M241" i="11"/>
  <c r="BI240" i="11"/>
  <c r="AW240" i="11"/>
  <c r="AK240" i="11"/>
  <c r="Y240" i="11"/>
  <c r="M240" i="11"/>
  <c r="BI239" i="11"/>
  <c r="AW239" i="11"/>
  <c r="AK239" i="11"/>
  <c r="Y239" i="11"/>
  <c r="BJ239" i="11" s="1"/>
  <c r="M239" i="11"/>
  <c r="BI238" i="11"/>
  <c r="AW238" i="11"/>
  <c r="AK238" i="11"/>
  <c r="Y238" i="11"/>
  <c r="M238" i="11"/>
  <c r="BI237" i="11"/>
  <c r="AW237" i="11"/>
  <c r="AK237" i="11"/>
  <c r="Y237" i="11"/>
  <c r="M237" i="11"/>
  <c r="BI236" i="11"/>
  <c r="BJ236" i="11" s="1"/>
  <c r="AW236" i="11"/>
  <c r="AK236" i="11"/>
  <c r="Y236" i="11"/>
  <c r="M236" i="11"/>
  <c r="BI235" i="11"/>
  <c r="AW235" i="11"/>
  <c r="AK235" i="11"/>
  <c r="Y235" i="11"/>
  <c r="M235" i="11"/>
  <c r="BI234" i="11"/>
  <c r="AW234" i="11"/>
  <c r="AK234" i="11"/>
  <c r="BJ234" i="11" s="1"/>
  <c r="Y234" i="11"/>
  <c r="M234" i="11"/>
  <c r="BI233" i="11"/>
  <c r="AW233" i="11"/>
  <c r="AK233" i="11"/>
  <c r="Y233" i="11"/>
  <c r="M233" i="11"/>
  <c r="BI232" i="11"/>
  <c r="AW232" i="11"/>
  <c r="AK232" i="11"/>
  <c r="Y232" i="11"/>
  <c r="BJ232" i="11" s="1"/>
  <c r="M232" i="11"/>
  <c r="BI231" i="11"/>
  <c r="AW231" i="11"/>
  <c r="AK231" i="11"/>
  <c r="Y231" i="11"/>
  <c r="M231" i="11"/>
  <c r="BI230" i="11"/>
  <c r="AW230" i="11"/>
  <c r="AK230" i="11"/>
  <c r="Y230" i="11"/>
  <c r="M230" i="11"/>
  <c r="BI229" i="11"/>
  <c r="AW229" i="11"/>
  <c r="BJ229" i="11" s="1"/>
  <c r="AK229" i="11"/>
  <c r="Y229" i="11"/>
  <c r="M229" i="11"/>
  <c r="BI228" i="11"/>
  <c r="AW228" i="11"/>
  <c r="AK228" i="11"/>
  <c r="Y228" i="11"/>
  <c r="M228" i="11"/>
  <c r="BI227" i="11"/>
  <c r="AW227" i="11"/>
  <c r="AK227" i="11"/>
  <c r="Y227" i="11"/>
  <c r="BJ227" i="11" s="1"/>
  <c r="M227" i="11"/>
  <c r="BI226" i="11"/>
  <c r="AW226" i="11"/>
  <c r="AK226" i="11"/>
  <c r="Y226" i="11"/>
  <c r="M226" i="11"/>
  <c r="BI225" i="11"/>
  <c r="AW225" i="11"/>
  <c r="AK225" i="11"/>
  <c r="Y225" i="11"/>
  <c r="M225" i="11"/>
  <c r="BI224" i="11"/>
  <c r="BJ224" i="11" s="1"/>
  <c r="AW224" i="11"/>
  <c r="AK224" i="11"/>
  <c r="Y224" i="11"/>
  <c r="M224" i="11"/>
  <c r="BI223" i="11"/>
  <c r="AW223" i="11"/>
  <c r="AK223" i="11"/>
  <c r="Y223" i="11"/>
  <c r="M223" i="11"/>
  <c r="BI222" i="11"/>
  <c r="AW222" i="11"/>
  <c r="AW263" i="11" s="1"/>
  <c r="AK222" i="11"/>
  <c r="AK263" i="11" s="1"/>
  <c r="Y222" i="11"/>
  <c r="M222" i="11"/>
  <c r="BI221" i="11"/>
  <c r="AW221" i="11"/>
  <c r="AK221" i="11"/>
  <c r="Y221" i="11"/>
  <c r="M221" i="11"/>
  <c r="BI220" i="11"/>
  <c r="AW220" i="11"/>
  <c r="AK220" i="11"/>
  <c r="Y220" i="11"/>
  <c r="Y263" i="11" s="1"/>
  <c r="M220" i="11"/>
  <c r="M263" i="11" s="1"/>
  <c r="BI219" i="11"/>
  <c r="AW219" i="11"/>
  <c r="AK219" i="11"/>
  <c r="Y219" i="11"/>
  <c r="M219" i="11"/>
  <c r="BH218" i="11"/>
  <c r="BG218" i="11"/>
  <c r="BF218" i="11"/>
  <c r="BE218" i="11"/>
  <c r="BD218" i="11"/>
  <c r="BC218" i="11"/>
  <c r="BB218" i="11"/>
  <c r="BA218" i="11"/>
  <c r="AZ218" i="11"/>
  <c r="AY218" i="11"/>
  <c r="AX218" i="11"/>
  <c r="AV218" i="11"/>
  <c r="AU218" i="11"/>
  <c r="AT218" i="11"/>
  <c r="AS218" i="11"/>
  <c r="AR218" i="11"/>
  <c r="AQ218" i="11"/>
  <c r="AP218" i="11"/>
  <c r="AP264" i="11" s="1"/>
  <c r="AO218" i="11"/>
  <c r="AO264" i="11" s="1"/>
  <c r="AN218" i="11"/>
  <c r="AM218" i="11"/>
  <c r="AL218" i="11"/>
  <c r="AJ218" i="11"/>
  <c r="AI218" i="11"/>
  <c r="AH218" i="11"/>
  <c r="AG218" i="11"/>
  <c r="AF218" i="11"/>
  <c r="AE218" i="11"/>
  <c r="AD218" i="11"/>
  <c r="AC218" i="11"/>
  <c r="AB218" i="11"/>
  <c r="AB264" i="11" s="1"/>
  <c r="AA218" i="11"/>
  <c r="Z218" i="11"/>
  <c r="X218" i="11"/>
  <c r="W218" i="11"/>
  <c r="V218" i="11"/>
  <c r="U218" i="11"/>
  <c r="T218" i="11"/>
  <c r="S218" i="11"/>
  <c r="R218" i="11"/>
  <c r="Q218" i="11"/>
  <c r="P218" i="11"/>
  <c r="P264" i="11" s="1"/>
  <c r="O218" i="11"/>
  <c r="O264" i="11" s="1"/>
  <c r="N218" i="11"/>
  <c r="BI217" i="11"/>
  <c r="AW217" i="11"/>
  <c r="AK217" i="11"/>
  <c r="Y217" i="11"/>
  <c r="M217" i="11"/>
  <c r="BI216" i="11"/>
  <c r="AW216" i="11"/>
  <c r="AK216" i="11"/>
  <c r="Y216" i="11"/>
  <c r="M216" i="11"/>
  <c r="BI215" i="11"/>
  <c r="BJ215" i="11" s="1"/>
  <c r="AW215" i="11"/>
  <c r="AK215" i="11"/>
  <c r="Y215" i="11"/>
  <c r="M215" i="11"/>
  <c r="BI214" i="11"/>
  <c r="AW214" i="11"/>
  <c r="AK214" i="11"/>
  <c r="Y214" i="11"/>
  <c r="M214" i="11"/>
  <c r="BI213" i="11"/>
  <c r="AW213" i="11"/>
  <c r="AK213" i="11"/>
  <c r="Y213" i="11"/>
  <c r="M213" i="11"/>
  <c r="BI212" i="11"/>
  <c r="AW212" i="11"/>
  <c r="Y212" i="11"/>
  <c r="M212" i="11"/>
  <c r="BI211" i="11"/>
  <c r="AW211" i="11"/>
  <c r="AK211" i="11"/>
  <c r="Y211" i="11"/>
  <c r="M211" i="11"/>
  <c r="BI210" i="11"/>
  <c r="BJ210" i="11" s="1"/>
  <c r="AW210" i="11"/>
  <c r="AK210" i="11"/>
  <c r="Y210" i="11"/>
  <c r="M210" i="11"/>
  <c r="BI209" i="11"/>
  <c r="AW209" i="11"/>
  <c r="AK209" i="11"/>
  <c r="Y209" i="11"/>
  <c r="M209" i="11"/>
  <c r="BI208" i="11"/>
  <c r="AW208" i="11"/>
  <c r="AK208" i="11"/>
  <c r="BJ208" i="11" s="1"/>
  <c r="Y208" i="11"/>
  <c r="M208" i="11"/>
  <c r="BI207" i="11"/>
  <c r="AW207" i="11"/>
  <c r="AK207" i="11"/>
  <c r="Y207" i="11"/>
  <c r="M207" i="11"/>
  <c r="BI206" i="11"/>
  <c r="AW206" i="11"/>
  <c r="AK206" i="11"/>
  <c r="Y206" i="11"/>
  <c r="BJ206" i="11" s="1"/>
  <c r="M206" i="11"/>
  <c r="BI205" i="11"/>
  <c r="AW205" i="11"/>
  <c r="AK205" i="11"/>
  <c r="Y205" i="11"/>
  <c r="M205" i="11"/>
  <c r="BI204" i="11"/>
  <c r="AW204" i="11"/>
  <c r="AK204" i="11"/>
  <c r="Y204" i="11"/>
  <c r="M204" i="11"/>
  <c r="BI203" i="11"/>
  <c r="AW203" i="11"/>
  <c r="BJ203" i="11" s="1"/>
  <c r="AK203" i="11"/>
  <c r="Y203" i="11"/>
  <c r="M203" i="11"/>
  <c r="BI202" i="11"/>
  <c r="AW202" i="11"/>
  <c r="AK202" i="11"/>
  <c r="Y202" i="11"/>
  <c r="M202" i="11"/>
  <c r="BI201" i="11"/>
  <c r="AW201" i="11"/>
  <c r="AK201" i="11"/>
  <c r="Y201" i="11"/>
  <c r="BJ201" i="11" s="1"/>
  <c r="M201" i="11"/>
  <c r="BI200" i="11"/>
  <c r="AW200" i="11"/>
  <c r="AK200" i="11"/>
  <c r="Y200" i="11"/>
  <c r="M200" i="11"/>
  <c r="BI199" i="11"/>
  <c r="AW199" i="11"/>
  <c r="AK199" i="11"/>
  <c r="Y199" i="11"/>
  <c r="M199" i="11"/>
  <c r="BI198" i="11"/>
  <c r="BJ198" i="11" s="1"/>
  <c r="AW198" i="11"/>
  <c r="AK198" i="11"/>
  <c r="Y198" i="11"/>
  <c r="M198" i="11"/>
  <c r="BI197" i="11"/>
  <c r="AW197" i="11"/>
  <c r="AK197" i="11"/>
  <c r="Y197" i="11"/>
  <c r="M197" i="11"/>
  <c r="BI196" i="11"/>
  <c r="AW196" i="11"/>
  <c r="AK196" i="11"/>
  <c r="BJ196" i="11" s="1"/>
  <c r="Y196" i="11"/>
  <c r="M196" i="11"/>
  <c r="BI195" i="11"/>
  <c r="AW195" i="11"/>
  <c r="AK195" i="11"/>
  <c r="Y195" i="11"/>
  <c r="M195" i="11"/>
  <c r="BI194" i="11"/>
  <c r="AW194" i="11"/>
  <c r="AK194" i="11"/>
  <c r="Y194" i="11"/>
  <c r="BJ194" i="11" s="1"/>
  <c r="M194" i="11"/>
  <c r="BI193" i="11"/>
  <c r="AW193" i="11"/>
  <c r="AK193" i="11"/>
  <c r="Y193" i="11"/>
  <c r="M193" i="11"/>
  <c r="BI192" i="11"/>
  <c r="AW192" i="11"/>
  <c r="AK192" i="11"/>
  <c r="Y192" i="11"/>
  <c r="M192" i="11"/>
  <c r="BI191" i="11"/>
  <c r="AW191" i="11"/>
  <c r="BJ191" i="11" s="1"/>
  <c r="AK191" i="11"/>
  <c r="Y191" i="11"/>
  <c r="M191" i="11"/>
  <c r="BI190" i="11"/>
  <c r="AW190" i="11"/>
  <c r="AK190" i="11"/>
  <c r="Y190" i="11"/>
  <c r="M190" i="11"/>
  <c r="BI189" i="11"/>
  <c r="AW189" i="11"/>
  <c r="AK189" i="11"/>
  <c r="Y189" i="11"/>
  <c r="M189" i="11"/>
  <c r="BI188" i="11"/>
  <c r="AW188" i="11"/>
  <c r="AK188" i="11"/>
  <c r="Y188" i="11"/>
  <c r="M188" i="11"/>
  <c r="BI187" i="11"/>
  <c r="AW187" i="11"/>
  <c r="AK187" i="11"/>
  <c r="Y187" i="11"/>
  <c r="M187" i="11"/>
  <c r="BI186" i="11"/>
  <c r="BJ186" i="11" s="1"/>
  <c r="AW186" i="11"/>
  <c r="AK186" i="11"/>
  <c r="Y186" i="11"/>
  <c r="M186" i="11"/>
  <c r="BI185" i="11"/>
  <c r="AW185" i="11"/>
  <c r="AK185" i="11"/>
  <c r="Y185" i="11"/>
  <c r="M185" i="11"/>
  <c r="BI184" i="11"/>
  <c r="AW184" i="11"/>
  <c r="AK184" i="11"/>
  <c r="BJ184" i="11" s="1"/>
  <c r="Y184" i="11"/>
  <c r="M184" i="11"/>
  <c r="BI183" i="11"/>
  <c r="AW183" i="11"/>
  <c r="AK183" i="11"/>
  <c r="Y183" i="11"/>
  <c r="M183" i="11"/>
  <c r="BI182" i="11"/>
  <c r="AW182" i="11"/>
  <c r="AK182" i="11"/>
  <c r="Y182" i="11"/>
  <c r="BJ182" i="11" s="1"/>
  <c r="M182" i="11"/>
  <c r="BI181" i="11"/>
  <c r="AW181" i="11"/>
  <c r="AK181" i="11"/>
  <c r="Y181" i="11"/>
  <c r="M181" i="11"/>
  <c r="BI180" i="11"/>
  <c r="AW180" i="11"/>
  <c r="AK180" i="11"/>
  <c r="Y180" i="11"/>
  <c r="M180" i="11"/>
  <c r="BI179" i="11"/>
  <c r="BI218" i="11" s="1"/>
  <c r="AW179" i="11"/>
  <c r="AW218" i="11" s="1"/>
  <c r="AK179" i="11"/>
  <c r="Y179" i="11"/>
  <c r="M179" i="11"/>
  <c r="BI178" i="11"/>
  <c r="AW178" i="11"/>
  <c r="AK178" i="11"/>
  <c r="Y178" i="11"/>
  <c r="M178" i="11"/>
  <c r="BI177" i="11"/>
  <c r="AW177" i="11"/>
  <c r="AK177" i="11"/>
  <c r="AK218" i="11" s="1"/>
  <c r="Y177" i="11"/>
  <c r="Y218" i="11" s="1"/>
  <c r="M177" i="11"/>
  <c r="BI176" i="11"/>
  <c r="AW176" i="11"/>
  <c r="AK176" i="11"/>
  <c r="Y176" i="11"/>
  <c r="M176" i="11"/>
  <c r="BI175" i="11"/>
  <c r="AW175" i="11"/>
  <c r="AK175" i="11"/>
  <c r="Y175" i="11"/>
  <c r="M175" i="11"/>
  <c r="M218" i="11" s="1"/>
  <c r="BH174" i="11"/>
  <c r="BH264" i="11" s="1"/>
  <c r="BG174" i="11"/>
  <c r="BF174" i="11"/>
  <c r="BE174" i="11"/>
  <c r="BD174" i="11"/>
  <c r="BC174" i="11"/>
  <c r="BB174" i="11"/>
  <c r="BA174" i="11"/>
  <c r="AZ174" i="11"/>
  <c r="AY174" i="11"/>
  <c r="AV174" i="11"/>
  <c r="AU174" i="11"/>
  <c r="AU264" i="11" s="1"/>
  <c r="AT174" i="11"/>
  <c r="AT264" i="11" s="1"/>
  <c r="AS174" i="11"/>
  <c r="AR174" i="11"/>
  <c r="AQ174" i="11"/>
  <c r="AP174" i="11"/>
  <c r="AO174" i="11"/>
  <c r="AN174" i="11"/>
  <c r="AM174" i="11"/>
  <c r="AL174" i="11"/>
  <c r="AJ174" i="11"/>
  <c r="AI174" i="11"/>
  <c r="AH174" i="11"/>
  <c r="AG174" i="11"/>
  <c r="AG264" i="11" s="1"/>
  <c r="AF174" i="11"/>
  <c r="AE174" i="11"/>
  <c r="AD174" i="11"/>
  <c r="AC174" i="11"/>
  <c r="AB174" i="11"/>
  <c r="AA174" i="11"/>
  <c r="Z174" i="11"/>
  <c r="X174" i="11"/>
  <c r="W174" i="11"/>
  <c r="V174" i="11"/>
  <c r="U174" i="11"/>
  <c r="U264" i="11" s="1"/>
  <c r="T174" i="11"/>
  <c r="T264" i="11" s="1"/>
  <c r="S174" i="11"/>
  <c r="R174" i="11"/>
  <c r="Q174" i="11"/>
  <c r="P174" i="11"/>
  <c r="O174" i="11"/>
  <c r="N174" i="11"/>
  <c r="BI173" i="11"/>
  <c r="AW173" i="11"/>
  <c r="AK173" i="11"/>
  <c r="Y173" i="11"/>
  <c r="M173" i="11"/>
  <c r="BI172" i="11"/>
  <c r="AW172" i="11"/>
  <c r="AK172" i="11"/>
  <c r="Y172" i="11"/>
  <c r="M172" i="11"/>
  <c r="BI171" i="11"/>
  <c r="AW171" i="11"/>
  <c r="AK171" i="11"/>
  <c r="Y171" i="11"/>
  <c r="M171" i="11"/>
  <c r="BI170" i="11"/>
  <c r="AW170" i="11"/>
  <c r="AK170" i="11"/>
  <c r="BJ170" i="11" s="1"/>
  <c r="Y170" i="11"/>
  <c r="M170" i="11"/>
  <c r="BI169" i="11"/>
  <c r="AW169" i="11"/>
  <c r="AK169" i="11"/>
  <c r="Y169" i="11"/>
  <c r="M169" i="11"/>
  <c r="BI168" i="11"/>
  <c r="AW168" i="11"/>
  <c r="AK168" i="11"/>
  <c r="Y168" i="11"/>
  <c r="BJ168" i="11" s="1"/>
  <c r="M168" i="11"/>
  <c r="BI167" i="11"/>
  <c r="AW167" i="11"/>
  <c r="AK167" i="11"/>
  <c r="Y167" i="11"/>
  <c r="M167" i="11"/>
  <c r="BI166" i="11"/>
  <c r="AW166" i="11"/>
  <c r="AK166" i="11"/>
  <c r="Y166" i="11"/>
  <c r="M166" i="11"/>
  <c r="AW165" i="11"/>
  <c r="AX165" i="11"/>
  <c r="BI165" i="11" s="1"/>
  <c r="AK165" i="11"/>
  <c r="Y165" i="11"/>
  <c r="M165" i="11"/>
  <c r="BI164" i="11"/>
  <c r="AW164" i="11"/>
  <c r="AK164" i="11"/>
  <c r="Y164" i="11"/>
  <c r="M164" i="11"/>
  <c r="BI163" i="11"/>
  <c r="AW163" i="11"/>
  <c r="AK163" i="11"/>
  <c r="Y163" i="11"/>
  <c r="M163" i="11"/>
  <c r="BI162" i="11"/>
  <c r="AW162" i="11"/>
  <c r="AK162" i="11"/>
  <c r="Y162" i="11"/>
  <c r="M162" i="11"/>
  <c r="BI161" i="11"/>
  <c r="AW161" i="11"/>
  <c r="AK161" i="11"/>
  <c r="Y161" i="11"/>
  <c r="M161" i="11"/>
  <c r="BI160" i="11"/>
  <c r="BJ160" i="11" s="1"/>
  <c r="AW160" i="11"/>
  <c r="AK160" i="11"/>
  <c r="Y160" i="11"/>
  <c r="M160" i="11"/>
  <c r="BI159" i="11"/>
  <c r="AW159" i="11"/>
  <c r="AK159" i="11"/>
  <c r="Y159" i="11"/>
  <c r="M159" i="11"/>
  <c r="BI158" i="11"/>
  <c r="AW158" i="11"/>
  <c r="AK158" i="11"/>
  <c r="BJ158" i="11" s="1"/>
  <c r="Y158" i="11"/>
  <c r="M158" i="11"/>
  <c r="BI157" i="11"/>
  <c r="AW157" i="11"/>
  <c r="AK157" i="11"/>
  <c r="Y157" i="11"/>
  <c r="M157" i="11"/>
  <c r="BI156" i="11"/>
  <c r="AW156" i="11"/>
  <c r="AK156" i="11"/>
  <c r="Y156" i="11"/>
  <c r="BJ156" i="11" s="1"/>
  <c r="M156" i="11"/>
  <c r="BI155" i="11"/>
  <c r="AW155" i="11"/>
  <c r="AK155" i="11"/>
  <c r="Y155" i="11"/>
  <c r="M155" i="11"/>
  <c r="BI154" i="11"/>
  <c r="AW154" i="11"/>
  <c r="AK154" i="11"/>
  <c r="Y154" i="11"/>
  <c r="M154" i="11"/>
  <c r="BI153" i="11"/>
  <c r="AW153" i="11"/>
  <c r="BJ153" i="11" s="1"/>
  <c r="AK153" i="11"/>
  <c r="Y153" i="11"/>
  <c r="M153" i="11"/>
  <c r="BI152" i="11"/>
  <c r="AW152" i="11"/>
  <c r="AK152" i="11"/>
  <c r="Y152" i="11"/>
  <c r="M152" i="11"/>
  <c r="BI151" i="11"/>
  <c r="AW151" i="11"/>
  <c r="AK151" i="11"/>
  <c r="Y151" i="11"/>
  <c r="BJ151" i="11" s="1"/>
  <c r="M151" i="11"/>
  <c r="BI150" i="11"/>
  <c r="AW150" i="11"/>
  <c r="AK150" i="11"/>
  <c r="Y150" i="11"/>
  <c r="M150" i="11"/>
  <c r="BI149" i="11"/>
  <c r="AW149" i="11"/>
  <c r="AK149" i="11"/>
  <c r="Y149" i="11"/>
  <c r="M149" i="11"/>
  <c r="BI148" i="11"/>
  <c r="BJ148" i="11" s="1"/>
  <c r="AW148" i="11"/>
  <c r="AK148" i="11"/>
  <c r="Y148" i="11"/>
  <c r="M148" i="11"/>
  <c r="BI147" i="11"/>
  <c r="AW147" i="11"/>
  <c r="AK147" i="11"/>
  <c r="Y147" i="11"/>
  <c r="M147" i="11"/>
  <c r="BI146" i="11"/>
  <c r="AW146" i="11"/>
  <c r="AK146" i="11"/>
  <c r="BJ146" i="11" s="1"/>
  <c r="Y146" i="11"/>
  <c r="M146" i="11"/>
  <c r="BI145" i="11"/>
  <c r="AW145" i="11"/>
  <c r="AK145" i="11"/>
  <c r="Y145" i="11"/>
  <c r="M145" i="11"/>
  <c r="BI144" i="11"/>
  <c r="AW144" i="11"/>
  <c r="AK144" i="11"/>
  <c r="Y144" i="11"/>
  <c r="BJ144" i="11" s="1"/>
  <c r="M144" i="11"/>
  <c r="BI143" i="11"/>
  <c r="AW143" i="11"/>
  <c r="AK143" i="11"/>
  <c r="Y143" i="11"/>
  <c r="M143" i="11"/>
  <c r="BI142" i="11"/>
  <c r="AW142" i="11"/>
  <c r="AK142" i="11"/>
  <c r="Y142" i="11"/>
  <c r="M142" i="11"/>
  <c r="BI141" i="11"/>
  <c r="AW141" i="11"/>
  <c r="BJ141" i="11" s="1"/>
  <c r="AK141" i="11"/>
  <c r="Y141" i="11"/>
  <c r="M141" i="11"/>
  <c r="BI140" i="11"/>
  <c r="AW140" i="11"/>
  <c r="AK140" i="11"/>
  <c r="Y140" i="11"/>
  <c r="M140" i="11"/>
  <c r="BI139" i="11"/>
  <c r="AW139" i="11"/>
  <c r="AK139" i="11"/>
  <c r="Y139" i="11"/>
  <c r="M139" i="11"/>
  <c r="BI138" i="11"/>
  <c r="AW138" i="11"/>
  <c r="AK138" i="11"/>
  <c r="Y138" i="11"/>
  <c r="M138" i="11"/>
  <c r="BI137" i="11"/>
  <c r="AW137" i="11"/>
  <c r="AK137" i="11"/>
  <c r="Y137" i="11"/>
  <c r="M137" i="11"/>
  <c r="BI136" i="11"/>
  <c r="BJ136" i="11" s="1"/>
  <c r="AW136" i="11"/>
  <c r="AK136" i="11"/>
  <c r="Y136" i="11"/>
  <c r="M136" i="11"/>
  <c r="BI135" i="11"/>
  <c r="AW135" i="11"/>
  <c r="AK135" i="11"/>
  <c r="Y135" i="11"/>
  <c r="M135" i="11"/>
  <c r="BI134" i="11"/>
  <c r="AW134" i="11"/>
  <c r="AK134" i="11"/>
  <c r="BJ134" i="11" s="1"/>
  <c r="Y134" i="11"/>
  <c r="M134" i="11"/>
  <c r="BI133" i="11"/>
  <c r="AW133" i="11"/>
  <c r="AK133" i="11"/>
  <c r="Y133" i="11"/>
  <c r="M133" i="11"/>
  <c r="BI132" i="11"/>
  <c r="AW132" i="11"/>
  <c r="AK132" i="11"/>
  <c r="Y132" i="11"/>
  <c r="M132" i="11"/>
  <c r="BI131" i="11"/>
  <c r="AW131" i="11"/>
  <c r="AK131" i="11"/>
  <c r="Y131" i="11"/>
  <c r="M131" i="11"/>
  <c r="BI130" i="11"/>
  <c r="AW130" i="11"/>
  <c r="AK130" i="11"/>
  <c r="Y130" i="11"/>
  <c r="M130" i="11"/>
  <c r="BI129" i="11"/>
  <c r="AW129" i="11"/>
  <c r="BJ129" i="11" s="1"/>
  <c r="AK129" i="11"/>
  <c r="Y129" i="11"/>
  <c r="M129" i="11"/>
  <c r="BI128" i="11"/>
  <c r="AW128" i="11"/>
  <c r="AK128" i="11"/>
  <c r="Y128" i="11"/>
  <c r="M128" i="11"/>
  <c r="BI127" i="11"/>
  <c r="AW127" i="11"/>
  <c r="AK127" i="11"/>
  <c r="Y127" i="11"/>
  <c r="BJ127" i="11" s="1"/>
  <c r="M127" i="11"/>
  <c r="BI126" i="11"/>
  <c r="AW126" i="11"/>
  <c r="AK126" i="11"/>
  <c r="Y126" i="11"/>
  <c r="M126" i="11"/>
  <c r="BI125" i="11"/>
  <c r="AW125" i="11"/>
  <c r="AK125" i="11"/>
  <c r="Y125" i="11"/>
  <c r="M125" i="11"/>
  <c r="BI124" i="11"/>
  <c r="BJ124" i="11" s="1"/>
  <c r="AW124" i="11"/>
  <c r="AK124" i="11"/>
  <c r="Y124" i="11"/>
  <c r="M124" i="11"/>
  <c r="BI123" i="11"/>
  <c r="AW123" i="11"/>
  <c r="AK123" i="11"/>
  <c r="Y123" i="11"/>
  <c r="M123" i="11"/>
  <c r="BI122" i="11"/>
  <c r="AW122" i="11"/>
  <c r="AK122" i="11"/>
  <c r="BJ122" i="11" s="1"/>
  <c r="Y122" i="11"/>
  <c r="M122" i="11"/>
  <c r="BI121" i="11"/>
  <c r="AW121" i="11"/>
  <c r="AK121" i="11"/>
  <c r="Y121" i="11"/>
  <c r="M121" i="11"/>
  <c r="BI120" i="11"/>
  <c r="AW120" i="11"/>
  <c r="AK120" i="11"/>
  <c r="Y120" i="11"/>
  <c r="M120" i="11"/>
  <c r="BI119" i="11"/>
  <c r="AW119" i="11"/>
  <c r="AK119" i="11"/>
  <c r="Y119" i="11"/>
  <c r="M119" i="11"/>
  <c r="BI118" i="11"/>
  <c r="AW118" i="11"/>
  <c r="AK118" i="11"/>
  <c r="Y118" i="11"/>
  <c r="M118" i="11"/>
  <c r="BI117" i="11"/>
  <c r="AW117" i="11"/>
  <c r="BJ117" i="11" s="1"/>
  <c r="AK117" i="11"/>
  <c r="Y117" i="11"/>
  <c r="M117" i="11"/>
  <c r="BI116" i="11"/>
  <c r="AW116" i="11"/>
  <c r="AK116" i="11"/>
  <c r="Y116" i="11"/>
  <c r="M116" i="11"/>
  <c r="BI115" i="11"/>
  <c r="AW115" i="11"/>
  <c r="AK115" i="11"/>
  <c r="Y115" i="11"/>
  <c r="M115" i="11"/>
  <c r="BI114" i="11"/>
  <c r="AW114" i="11"/>
  <c r="AK114" i="11"/>
  <c r="Y114" i="11"/>
  <c r="M114" i="11"/>
  <c r="BI113" i="11"/>
  <c r="AW113" i="11"/>
  <c r="AK113" i="11"/>
  <c r="Y113" i="11"/>
  <c r="M113" i="11"/>
  <c r="BI112" i="11"/>
  <c r="BJ112" i="11" s="1"/>
  <c r="AW112" i="11"/>
  <c r="AK112" i="11"/>
  <c r="Y112" i="11"/>
  <c r="M112" i="11"/>
  <c r="BI111" i="11"/>
  <c r="AW111" i="11"/>
  <c r="AK111" i="11"/>
  <c r="Y111" i="11"/>
  <c r="M111" i="11"/>
  <c r="BI110" i="11"/>
  <c r="AW110" i="11"/>
  <c r="AK110" i="11"/>
  <c r="BJ110" i="11" s="1"/>
  <c r="Y110" i="11"/>
  <c r="M110" i="11"/>
  <c r="BI109" i="11"/>
  <c r="AW109" i="11"/>
  <c r="AK109" i="11"/>
  <c r="Y109" i="11"/>
  <c r="M109" i="11"/>
  <c r="BI108" i="11"/>
  <c r="AW108" i="11"/>
  <c r="AK108" i="11"/>
  <c r="Y108" i="11"/>
  <c r="BJ108" i="11" s="1"/>
  <c r="M108" i="11"/>
  <c r="BI107" i="11"/>
  <c r="AW107" i="11"/>
  <c r="AK107" i="11"/>
  <c r="Y107" i="11"/>
  <c r="M107" i="11"/>
  <c r="BI106" i="11"/>
  <c r="AW106" i="11"/>
  <c r="AK106" i="11"/>
  <c r="Y106" i="11"/>
  <c r="M106" i="11"/>
  <c r="BI105" i="11"/>
  <c r="AW105" i="11"/>
  <c r="BJ105" i="11" s="1"/>
  <c r="AK105" i="11"/>
  <c r="Y105" i="11"/>
  <c r="M105" i="11"/>
  <c r="BI104" i="11"/>
  <c r="AW104" i="11"/>
  <c r="AK104" i="11"/>
  <c r="Y104" i="11"/>
  <c r="M104" i="11"/>
  <c r="BI103" i="11"/>
  <c r="AW103" i="11"/>
  <c r="AK103" i="11"/>
  <c r="Y103" i="11"/>
  <c r="BJ103" i="11" s="1"/>
  <c r="M103" i="11"/>
  <c r="BI102" i="11"/>
  <c r="AW102" i="11"/>
  <c r="AK102" i="11"/>
  <c r="Y102" i="11"/>
  <c r="M102" i="11"/>
  <c r="BI101" i="11"/>
  <c r="AW101" i="11"/>
  <c r="AK101" i="11"/>
  <c r="Y101" i="11"/>
  <c r="M101" i="11"/>
  <c r="BI100" i="11"/>
  <c r="BJ100" i="11" s="1"/>
  <c r="AW100" i="11"/>
  <c r="AK100" i="11"/>
  <c r="Y100" i="11"/>
  <c r="M100" i="11"/>
  <c r="BI99" i="11"/>
  <c r="AW99" i="11"/>
  <c r="AK99" i="11"/>
  <c r="Y99" i="11"/>
  <c r="M99" i="11"/>
  <c r="BI98" i="11"/>
  <c r="AW98" i="11"/>
  <c r="AK98" i="11"/>
  <c r="BJ98" i="11" s="1"/>
  <c r="Y98" i="11"/>
  <c r="M98" i="11"/>
  <c r="BI97" i="11"/>
  <c r="AW97" i="11"/>
  <c r="AK97" i="11"/>
  <c r="Y97" i="11"/>
  <c r="M97" i="11"/>
  <c r="BI96" i="11"/>
  <c r="AW96" i="11"/>
  <c r="AK96" i="11"/>
  <c r="Y96" i="11"/>
  <c r="BJ96" i="11" s="1"/>
  <c r="M96" i="11"/>
  <c r="BI95" i="11"/>
  <c r="AW95" i="11"/>
  <c r="AK95" i="11"/>
  <c r="Y95" i="11"/>
  <c r="M95" i="11"/>
  <c r="BI94" i="11"/>
  <c r="AW94" i="11"/>
  <c r="Y94" i="11"/>
  <c r="M94" i="11"/>
  <c r="BI93" i="11"/>
  <c r="AW93" i="11"/>
  <c r="Y93" i="11"/>
  <c r="BJ93" i="11" s="1"/>
  <c r="M93" i="11"/>
  <c r="BI92" i="11"/>
  <c r="AW92" i="11"/>
  <c r="BJ92" i="11" s="1"/>
  <c r="AK92" i="11"/>
  <c r="Y92" i="11"/>
  <c r="M92" i="11"/>
  <c r="BI91" i="11"/>
  <c r="AW91" i="11"/>
  <c r="AK91" i="11"/>
  <c r="Y91" i="11"/>
  <c r="M91" i="11"/>
  <c r="BI90" i="11"/>
  <c r="BJ90" i="11" s="1"/>
  <c r="AW90" i="11"/>
  <c r="AK90" i="11"/>
  <c r="Y90" i="11"/>
  <c r="M90" i="11"/>
  <c r="BI89" i="11"/>
  <c r="AW89" i="11"/>
  <c r="AK89" i="11"/>
  <c r="Y89" i="11"/>
  <c r="M89" i="11"/>
  <c r="BI88" i="11"/>
  <c r="AW88" i="11"/>
  <c r="AK88" i="11"/>
  <c r="BJ88" i="11" s="1"/>
  <c r="Y88" i="11"/>
  <c r="M88" i="11"/>
  <c r="BI87" i="11"/>
  <c r="AW87" i="11"/>
  <c r="AK87" i="11"/>
  <c r="Y87" i="11"/>
  <c r="M87" i="11"/>
  <c r="BI86" i="11"/>
  <c r="AW86" i="11"/>
  <c r="AK86" i="11"/>
  <c r="Y86" i="11"/>
  <c r="BJ86" i="11" s="1"/>
  <c r="M86" i="11"/>
  <c r="BI85" i="11"/>
  <c r="AW85" i="11"/>
  <c r="AK85" i="11"/>
  <c r="Y85" i="11"/>
  <c r="M85" i="11"/>
  <c r="BI84" i="11"/>
  <c r="AW84" i="11"/>
  <c r="AK84" i="11"/>
  <c r="Y84" i="11"/>
  <c r="M84" i="11"/>
  <c r="BI83" i="11"/>
  <c r="AW83" i="11"/>
  <c r="BJ83" i="11" s="1"/>
  <c r="AK83" i="11"/>
  <c r="Y83" i="11"/>
  <c r="M83" i="11"/>
  <c r="BI82" i="11"/>
  <c r="AW82" i="11"/>
  <c r="AK82" i="11"/>
  <c r="Y82" i="11"/>
  <c r="M82" i="11"/>
  <c r="BI81" i="11"/>
  <c r="AW81" i="11"/>
  <c r="AK81" i="11"/>
  <c r="Y81" i="11"/>
  <c r="BJ81" i="11" s="1"/>
  <c r="M81" i="11"/>
  <c r="BI80" i="11"/>
  <c r="AW80" i="11"/>
  <c r="BJ80" i="11" s="1"/>
  <c r="AK80" i="11"/>
  <c r="Y80" i="11"/>
  <c r="M80" i="11"/>
  <c r="BI79" i="11"/>
  <c r="AW79" i="11"/>
  <c r="AK79" i="11"/>
  <c r="Y79" i="11"/>
  <c r="M79" i="11"/>
  <c r="BI78" i="11"/>
  <c r="BJ78" i="11" s="1"/>
  <c r="AW78" i="11"/>
  <c r="AK78" i="11"/>
  <c r="Y78" i="11"/>
  <c r="M78" i="11"/>
  <c r="BI77" i="11"/>
  <c r="AW77" i="11"/>
  <c r="AK77" i="11"/>
  <c r="Y77" i="11"/>
  <c r="M77" i="11"/>
  <c r="BI76" i="11"/>
  <c r="AW76" i="11"/>
  <c r="AK76" i="11"/>
  <c r="Y76" i="11"/>
  <c r="M76" i="11"/>
  <c r="BI75" i="11"/>
  <c r="AW75" i="11"/>
  <c r="AK75" i="11"/>
  <c r="Y75" i="11"/>
  <c r="M75" i="11"/>
  <c r="BI74" i="11"/>
  <c r="AW74" i="11"/>
  <c r="AK74" i="11"/>
  <c r="Y74" i="11"/>
  <c r="BJ74" i="11" s="1"/>
  <c r="M74" i="11"/>
  <c r="BI73" i="11"/>
  <c r="AW73" i="11"/>
  <c r="AK73" i="11"/>
  <c r="Y73" i="11"/>
  <c r="M73" i="11"/>
  <c r="BI72" i="11"/>
  <c r="AW72" i="11"/>
  <c r="AK72" i="11"/>
  <c r="Y72" i="11"/>
  <c r="M72" i="11"/>
  <c r="BI71" i="11"/>
  <c r="AW71" i="11"/>
  <c r="BJ71" i="11" s="1"/>
  <c r="AK71" i="11"/>
  <c r="Y71" i="11"/>
  <c r="M71" i="11"/>
  <c r="BI70" i="11"/>
  <c r="AW70" i="11"/>
  <c r="AK70" i="11"/>
  <c r="Y70" i="11"/>
  <c r="M70" i="11"/>
  <c r="BI69" i="11"/>
  <c r="AW69" i="11"/>
  <c r="AK69" i="11"/>
  <c r="Y69" i="11"/>
  <c r="BJ69" i="11" s="1"/>
  <c r="M69" i="11"/>
  <c r="BI68" i="11"/>
  <c r="AW68" i="11"/>
  <c r="AK68" i="11"/>
  <c r="Y68" i="11"/>
  <c r="M68" i="11"/>
  <c r="BI67" i="11"/>
  <c r="AW67" i="11"/>
  <c r="AK67" i="11"/>
  <c r="Y67" i="11"/>
  <c r="M67" i="11"/>
  <c r="BI66" i="11"/>
  <c r="BJ66" i="11" s="1"/>
  <c r="AW66" i="11"/>
  <c r="AK66" i="11"/>
  <c r="Y66" i="11"/>
  <c r="M66" i="11"/>
  <c r="BI65" i="11"/>
  <c r="AW65" i="11"/>
  <c r="AK65" i="11"/>
  <c r="Y65" i="11"/>
  <c r="M65" i="11"/>
  <c r="BI64" i="11"/>
  <c r="AW64" i="11"/>
  <c r="AK64" i="11"/>
  <c r="Y64" i="11"/>
  <c r="M64" i="11"/>
  <c r="BI63" i="11"/>
  <c r="AW63" i="11"/>
  <c r="AK63" i="11"/>
  <c r="Y63" i="11"/>
  <c r="M63" i="11"/>
  <c r="BI62" i="11"/>
  <c r="AW62" i="11"/>
  <c r="AK62" i="11"/>
  <c r="Y62" i="11"/>
  <c r="BJ62" i="11" s="1"/>
  <c r="M62" i="11"/>
  <c r="BI61" i="11"/>
  <c r="AW61" i="11"/>
  <c r="AK61" i="11"/>
  <c r="Y61" i="11"/>
  <c r="M61" i="11"/>
  <c r="BI60" i="11"/>
  <c r="AW60" i="11"/>
  <c r="BJ60" i="11" s="1"/>
  <c r="AK60" i="11"/>
  <c r="Y60" i="11"/>
  <c r="M60" i="11"/>
  <c r="BI59" i="11"/>
  <c r="AW59" i="11"/>
  <c r="BJ59" i="11" s="1"/>
  <c r="AK59" i="11"/>
  <c r="Y59" i="11"/>
  <c r="M59" i="11"/>
  <c r="BI58" i="11"/>
  <c r="AW58" i="11"/>
  <c r="AK58" i="11"/>
  <c r="Y58" i="11"/>
  <c r="M58" i="11"/>
  <c r="BI57" i="11"/>
  <c r="AW57" i="11"/>
  <c r="AK57" i="11"/>
  <c r="Y57" i="11"/>
  <c r="BJ57" i="11" s="1"/>
  <c r="M57" i="11"/>
  <c r="BI56" i="11"/>
  <c r="AW56" i="11"/>
  <c r="AK56" i="11"/>
  <c r="Y56" i="11"/>
  <c r="M56" i="11"/>
  <c r="BI55" i="11"/>
  <c r="AW55" i="11"/>
  <c r="AK55" i="11"/>
  <c r="Y55" i="11"/>
  <c r="M55" i="11"/>
  <c r="BI54" i="11"/>
  <c r="BJ54" i="11" s="1"/>
  <c r="AW54" i="11"/>
  <c r="AK54" i="11"/>
  <c r="Y54" i="11"/>
  <c r="M54" i="11"/>
  <c r="BI53" i="11"/>
  <c r="AW53" i="11"/>
  <c r="AK53" i="11"/>
  <c r="Y53" i="11"/>
  <c r="M53" i="11"/>
  <c r="BI52" i="11"/>
  <c r="AW52" i="11"/>
  <c r="AK52" i="11"/>
  <c r="BJ52" i="11" s="1"/>
  <c r="Y52" i="11"/>
  <c r="M52" i="11"/>
  <c r="BI51" i="11"/>
  <c r="AW51" i="11"/>
  <c r="AK51" i="11"/>
  <c r="Y51" i="11"/>
  <c r="M51" i="11"/>
  <c r="BI50" i="11"/>
  <c r="AW50" i="11"/>
  <c r="AK50" i="11"/>
  <c r="Y50" i="11"/>
  <c r="BJ50" i="11" s="1"/>
  <c r="M50" i="11"/>
  <c r="BI49" i="11"/>
  <c r="AW49" i="11"/>
  <c r="AK49" i="11"/>
  <c r="Y49" i="11"/>
  <c r="M49" i="11"/>
  <c r="BI48" i="11"/>
  <c r="AW48" i="11"/>
  <c r="AK48" i="11"/>
  <c r="Y48" i="11"/>
  <c r="M48" i="11"/>
  <c r="BI47" i="11"/>
  <c r="AW47" i="11"/>
  <c r="BJ47" i="11" s="1"/>
  <c r="AK47" i="11"/>
  <c r="Y47" i="11"/>
  <c r="M47" i="11"/>
  <c r="BI46" i="11"/>
  <c r="AW46" i="11"/>
  <c r="AK46" i="11"/>
  <c r="Y46" i="11"/>
  <c r="M46" i="11"/>
  <c r="BI45" i="11"/>
  <c r="AW45" i="11"/>
  <c r="AK45" i="11"/>
  <c r="Y45" i="11"/>
  <c r="BJ45" i="11" s="1"/>
  <c r="M45" i="11"/>
  <c r="BI44" i="11"/>
  <c r="AW44" i="11"/>
  <c r="BJ44" i="11" s="1"/>
  <c r="AK44" i="11"/>
  <c r="Y44" i="11"/>
  <c r="M44" i="11"/>
  <c r="BI43" i="11"/>
  <c r="AW43" i="11"/>
  <c r="AK43" i="11"/>
  <c r="Y43" i="11"/>
  <c r="M43" i="11"/>
  <c r="BI42" i="11"/>
  <c r="AW42" i="11"/>
  <c r="AK42" i="11"/>
  <c r="Y42" i="11"/>
  <c r="M42" i="11"/>
  <c r="BI41" i="11"/>
  <c r="AW41" i="11"/>
  <c r="AK41" i="11"/>
  <c r="Y41" i="11"/>
  <c r="M41" i="11"/>
  <c r="BI40" i="11"/>
  <c r="AW40" i="11"/>
  <c r="AW174" i="11" s="1"/>
  <c r="AK40" i="11"/>
  <c r="BJ40" i="11" s="1"/>
  <c r="Y40" i="11"/>
  <c r="M40" i="11"/>
  <c r="BI39" i="11"/>
  <c r="AW39" i="11"/>
  <c r="AK39" i="11"/>
  <c r="Y39" i="11"/>
  <c r="M39" i="11"/>
  <c r="BI38" i="11"/>
  <c r="AW38" i="11"/>
  <c r="AK38" i="11"/>
  <c r="Y38" i="11"/>
  <c r="BJ38" i="11" s="1"/>
  <c r="M38" i="11"/>
  <c r="BI37" i="11"/>
  <c r="AW37" i="11"/>
  <c r="AK37" i="11"/>
  <c r="Y37" i="11"/>
  <c r="M37" i="11"/>
  <c r="BH36" i="11"/>
  <c r="BG36" i="11"/>
  <c r="BF36" i="11"/>
  <c r="BE36" i="11"/>
  <c r="BE264" i="11" s="1"/>
  <c r="BD36" i="11"/>
  <c r="BD264" i="11" s="1"/>
  <c r="BC36" i="11"/>
  <c r="BC264" i="11" s="1"/>
  <c r="BB36" i="11"/>
  <c r="BA36" i="11"/>
  <c r="AZ36" i="11"/>
  <c r="AY36" i="11"/>
  <c r="AY264" i="11" s="1"/>
  <c r="AX36" i="11"/>
  <c r="AV36" i="11"/>
  <c r="AU36" i="11"/>
  <c r="AT36" i="11"/>
  <c r="AS36" i="11"/>
  <c r="AR36" i="11"/>
  <c r="AR264" i="11" s="1"/>
  <c r="AQ36" i="11"/>
  <c r="AQ264" i="11" s="1"/>
  <c r="AP36" i="11"/>
  <c r="AO36" i="11"/>
  <c r="AN36" i="11"/>
  <c r="AM36" i="11"/>
  <c r="AL36" i="11"/>
  <c r="AJ36" i="11"/>
  <c r="AI36" i="11"/>
  <c r="AH36" i="11"/>
  <c r="AG36" i="11"/>
  <c r="AF36" i="11"/>
  <c r="AE36" i="11"/>
  <c r="AE264" i="11" s="1"/>
  <c r="AD36" i="11"/>
  <c r="AD264" i="11" s="1"/>
  <c r="AC36" i="11"/>
  <c r="AB36" i="11"/>
  <c r="AA36" i="11"/>
  <c r="Z36" i="11"/>
  <c r="X36" i="11"/>
  <c r="W36" i="11"/>
  <c r="V36" i="11"/>
  <c r="U36" i="11"/>
  <c r="T36" i="11"/>
  <c r="S36" i="11"/>
  <c r="R36" i="11"/>
  <c r="R264" i="11" s="1"/>
  <c r="Q36" i="11"/>
  <c r="Q264" i="11" s="1"/>
  <c r="P36" i="11"/>
  <c r="O36" i="11"/>
  <c r="N36" i="11"/>
  <c r="BI35" i="11"/>
  <c r="AW35" i="11"/>
  <c r="AK35" i="11"/>
  <c r="Y35" i="11"/>
  <c r="M35" i="11"/>
  <c r="BI34" i="11"/>
  <c r="AW34" i="11"/>
  <c r="AK34" i="11"/>
  <c r="Y34" i="11"/>
  <c r="BJ34" i="11" s="1"/>
  <c r="M34" i="11"/>
  <c r="BI33" i="11"/>
  <c r="AW33" i="11"/>
  <c r="AK33" i="11"/>
  <c r="Y33" i="11"/>
  <c r="M33" i="11"/>
  <c r="BI32" i="11"/>
  <c r="AW32" i="11"/>
  <c r="AK32" i="11"/>
  <c r="Y32" i="11"/>
  <c r="M32" i="11"/>
  <c r="BI31" i="11"/>
  <c r="BJ31" i="11" s="1"/>
  <c r="AW31" i="11"/>
  <c r="AK31" i="11"/>
  <c r="Y31" i="11"/>
  <c r="M31" i="11"/>
  <c r="BI30" i="11"/>
  <c r="AW30" i="11"/>
  <c r="AK30" i="11"/>
  <c r="Y30" i="11"/>
  <c r="M30" i="11"/>
  <c r="BI29" i="11"/>
  <c r="AW29" i="11"/>
  <c r="AK29" i="11"/>
  <c r="BJ29" i="11" s="1"/>
  <c r="Y29" i="11"/>
  <c r="M29" i="11"/>
  <c r="BI28" i="11"/>
  <c r="AW28" i="11"/>
  <c r="AK28" i="11"/>
  <c r="Y28" i="11"/>
  <c r="M28" i="11"/>
  <c r="BI27" i="11"/>
  <c r="AW27" i="11"/>
  <c r="AK27" i="11"/>
  <c r="Y27" i="11"/>
  <c r="BJ27" i="11" s="1"/>
  <c r="M27" i="11"/>
  <c r="BI26" i="11"/>
  <c r="AW26" i="11"/>
  <c r="AK26" i="11"/>
  <c r="Y26" i="11"/>
  <c r="M26" i="11"/>
  <c r="BI25" i="11"/>
  <c r="AW25" i="11"/>
  <c r="AK25" i="11"/>
  <c r="Y25" i="11"/>
  <c r="M25" i="11"/>
  <c r="BI24" i="11"/>
  <c r="AW24" i="11"/>
  <c r="AK24" i="11"/>
  <c r="Y24" i="11"/>
  <c r="M24" i="11"/>
  <c r="BI23" i="11"/>
  <c r="AW23" i="11"/>
  <c r="AK23" i="11"/>
  <c r="Y23" i="11"/>
  <c r="M23" i="11"/>
  <c r="BI22" i="11"/>
  <c r="AW22" i="11"/>
  <c r="AK22" i="11"/>
  <c r="Y22" i="11"/>
  <c r="M22" i="11"/>
  <c r="BI21" i="11"/>
  <c r="AW21" i="11"/>
  <c r="AK21" i="11"/>
  <c r="Y21" i="11"/>
  <c r="M21" i="11"/>
  <c r="BI20" i="11"/>
  <c r="AW20" i="11"/>
  <c r="AK20" i="11"/>
  <c r="Y20" i="11"/>
  <c r="M20" i="11"/>
  <c r="BI19" i="11"/>
  <c r="AW19" i="11"/>
  <c r="AK19" i="11"/>
  <c r="Y19" i="11"/>
  <c r="M19" i="11"/>
  <c r="BI18" i="11"/>
  <c r="AW18" i="11"/>
  <c r="AK18" i="11"/>
  <c r="Y18" i="11"/>
  <c r="M18" i="11"/>
  <c r="BI17" i="11"/>
  <c r="AW17" i="11"/>
  <c r="AK17" i="11"/>
  <c r="BJ17" i="11" s="1"/>
  <c r="Y17" i="11"/>
  <c r="M17" i="11"/>
  <c r="BI16" i="11"/>
  <c r="AW16" i="11"/>
  <c r="AK16" i="11"/>
  <c r="Y16" i="11"/>
  <c r="M16" i="11"/>
  <c r="BI15" i="11"/>
  <c r="AW15" i="11"/>
  <c r="AK15" i="11"/>
  <c r="Y15" i="11"/>
  <c r="BJ15" i="11" s="1"/>
  <c r="M15" i="11"/>
  <c r="BI14" i="11"/>
  <c r="AW14" i="11"/>
  <c r="AK14" i="11"/>
  <c r="Y14" i="11"/>
  <c r="M14" i="11"/>
  <c r="BI13" i="11"/>
  <c r="AW13" i="11"/>
  <c r="AK13" i="11"/>
  <c r="Y13" i="11"/>
  <c r="M13" i="11"/>
  <c r="BI12" i="11"/>
  <c r="AW12" i="11"/>
  <c r="BJ12" i="11" s="1"/>
  <c r="AK12" i="11"/>
  <c r="Y12" i="11"/>
  <c r="M12" i="11"/>
  <c r="BI11" i="11"/>
  <c r="AW11" i="11"/>
  <c r="AK11" i="11"/>
  <c r="Y11" i="11"/>
  <c r="M11" i="11"/>
  <c r="BI10" i="11"/>
  <c r="AW10" i="11"/>
  <c r="AK10" i="11"/>
  <c r="Y10" i="11"/>
  <c r="M10" i="11"/>
  <c r="BI9" i="11"/>
  <c r="AW9" i="11"/>
  <c r="AK9" i="11"/>
  <c r="Y9" i="11"/>
  <c r="M9" i="11"/>
  <c r="BI8" i="11"/>
  <c r="AW8" i="11"/>
  <c r="AK8" i="11"/>
  <c r="Y8" i="11"/>
  <c r="M8" i="11"/>
  <c r="BI7" i="11"/>
  <c r="BI36" i="11" s="1"/>
  <c r="AW7" i="11"/>
  <c r="AK7" i="11"/>
  <c r="Y7" i="11"/>
  <c r="M7" i="11"/>
  <c r="BI6" i="11"/>
  <c r="AW6" i="11"/>
  <c r="AK6" i="11"/>
  <c r="Y6" i="11"/>
  <c r="M6" i="11"/>
  <c r="BI5" i="11"/>
  <c r="AW5" i="11"/>
  <c r="AK5" i="11"/>
  <c r="AK36" i="11" s="1"/>
  <c r="Y5" i="11"/>
  <c r="M5" i="11"/>
  <c r="BI4" i="11"/>
  <c r="AW4" i="11"/>
  <c r="AK4" i="11"/>
  <c r="Y4" i="11"/>
  <c r="M4" i="11"/>
  <c r="BI3" i="11"/>
  <c r="AW3" i="11"/>
  <c r="AK3" i="11"/>
  <c r="Y3" i="11"/>
  <c r="BJ3" i="11" s="1"/>
  <c r="M3" i="11"/>
  <c r="BI2" i="11"/>
  <c r="AW2" i="11"/>
  <c r="AK2" i="11"/>
  <c r="Y2" i="11"/>
  <c r="M2" i="11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219" i="6" s="1"/>
  <c r="K183" i="6"/>
  <c r="K182" i="6"/>
  <c r="K181" i="6"/>
  <c r="K180" i="6"/>
  <c r="K179" i="6"/>
  <c r="K178" i="6"/>
  <c r="K177" i="6"/>
  <c r="K176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175" i="6" s="1"/>
  <c r="K38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37" i="6" s="1"/>
  <c r="BK34" i="5"/>
  <c r="AY34" i="5"/>
  <c r="AM34" i="5"/>
  <c r="AA34" i="5"/>
  <c r="O34" i="5"/>
  <c r="BA264" i="11"/>
  <c r="BF264" i="11"/>
  <c r="BJ56" i="11"/>
  <c r="BJ68" i="11"/>
  <c r="BJ102" i="11"/>
  <c r="BJ114" i="11"/>
  <c r="BJ126" i="11"/>
  <c r="BJ138" i="11"/>
  <c r="BJ150" i="11"/>
  <c r="BJ162" i="11"/>
  <c r="BJ176" i="11"/>
  <c r="BJ188" i="11"/>
  <c r="BJ200" i="11"/>
  <c r="BJ217" i="11"/>
  <c r="BJ226" i="11"/>
  <c r="BJ238" i="11"/>
  <c r="BJ250" i="11"/>
  <c r="BJ262" i="11"/>
  <c r="AZ264" i="11"/>
  <c r="G264" i="12"/>
  <c r="N264" i="11"/>
  <c r="BJ213" i="11"/>
  <c r="BJ120" i="11"/>
  <c r="BJ132" i="11"/>
  <c r="BJ256" i="11"/>
  <c r="G264" i="14"/>
  <c r="BJ48" i="11"/>
  <c r="BJ84" i="11"/>
  <c r="BJ106" i="11"/>
  <c r="BJ118" i="11"/>
  <c r="BJ130" i="11"/>
  <c r="BJ142" i="11"/>
  <c r="BJ154" i="11"/>
  <c r="BJ166" i="11"/>
  <c r="BJ180" i="11"/>
  <c r="BJ192" i="11"/>
  <c r="BJ204" i="11"/>
  <c r="BJ230" i="11"/>
  <c r="BJ242" i="11"/>
  <c r="BJ254" i="11"/>
  <c r="BJ58" i="11"/>
  <c r="BJ70" i="11"/>
  <c r="BJ82" i="11"/>
  <c r="BJ104" i="11"/>
  <c r="BJ116" i="11"/>
  <c r="BJ128" i="11"/>
  <c r="BJ140" i="11"/>
  <c r="BJ152" i="11"/>
  <c r="BJ164" i="11"/>
  <c r="BJ178" i="11"/>
  <c r="BJ190" i="11"/>
  <c r="BJ202" i="11"/>
  <c r="BJ228" i="11"/>
  <c r="BJ240" i="11"/>
  <c r="BJ252" i="11"/>
  <c r="V264" i="11"/>
  <c r="M36" i="11"/>
  <c r="X264" i="11"/>
  <c r="BJ172" i="11"/>
  <c r="J265" i="14"/>
  <c r="L265" i="14"/>
  <c r="N265" i="14"/>
  <c r="K265" i="12"/>
  <c r="M265" i="12"/>
  <c r="O265" i="12"/>
  <c r="Q265" i="15"/>
  <c r="J265" i="15"/>
  <c r="P265" i="15"/>
  <c r="R265" i="15"/>
  <c r="K265" i="15"/>
  <c r="O265" i="15"/>
  <c r="S166" i="15"/>
  <c r="H175" i="15"/>
  <c r="H265" i="15" s="1"/>
  <c r="K265" i="14"/>
  <c r="I265" i="14"/>
  <c r="M265" i="14"/>
  <c r="Q265" i="14"/>
  <c r="S219" i="14"/>
  <c r="M265" i="13"/>
  <c r="Q265" i="13"/>
  <c r="H265" i="13"/>
  <c r="J265" i="13"/>
  <c r="P265" i="13"/>
  <c r="R265" i="13"/>
  <c r="J265" i="12"/>
  <c r="L265" i="12"/>
  <c r="N265" i="12"/>
  <c r="R265" i="12"/>
  <c r="Z264" i="11"/>
  <c r="AF264" i="11"/>
  <c r="AH264" i="11"/>
  <c r="AJ264" i="11"/>
  <c r="AM264" i="11"/>
  <c r="AS264" i="11"/>
  <c r="BG264" i="11"/>
  <c r="BJ4" i="11"/>
  <c r="BJ6" i="11"/>
  <c r="BJ14" i="11"/>
  <c r="BJ20" i="11"/>
  <c r="BJ22" i="11"/>
  <c r="BJ28" i="11"/>
  <c r="BJ30" i="11"/>
  <c r="BJ32" i="11"/>
  <c r="S264" i="11"/>
  <c r="W264" i="11"/>
  <c r="AA264" i="11"/>
  <c r="AC264" i="11"/>
  <c r="AI264" i="11"/>
  <c r="AL264" i="11"/>
  <c r="AN264" i="11"/>
  <c r="AV264" i="11"/>
  <c r="BJ39" i="11"/>
  <c r="BJ41" i="11"/>
  <c r="BJ43" i="11"/>
  <c r="BJ49" i="11"/>
  <c r="BJ51" i="11"/>
  <c r="BJ53" i="11"/>
  <c r="BJ55" i="11"/>
  <c r="BJ61" i="11"/>
  <c r="BJ63" i="11"/>
  <c r="BJ65" i="11"/>
  <c r="BJ67" i="11"/>
  <c r="BJ73" i="11"/>
  <c r="BJ75" i="11"/>
  <c r="BJ77" i="11"/>
  <c r="BJ79" i="11"/>
  <c r="BJ85" i="11"/>
  <c r="BJ87" i="11"/>
  <c r="BJ89" i="11"/>
  <c r="BJ91" i="11"/>
  <c r="BJ94" i="11"/>
  <c r="BJ95" i="11"/>
  <c r="BJ97" i="11"/>
  <c r="BJ99" i="11"/>
  <c r="BJ101" i="11"/>
  <c r="BJ107" i="11"/>
  <c r="BJ109" i="11"/>
  <c r="BJ111" i="11"/>
  <c r="BJ113" i="11"/>
  <c r="BJ115" i="11"/>
  <c r="BJ119" i="11"/>
  <c r="BJ121" i="11"/>
  <c r="BJ123" i="11"/>
  <c r="BJ125" i="11"/>
  <c r="BJ131" i="11"/>
  <c r="BJ133" i="11"/>
  <c r="BJ135" i="11"/>
  <c r="BJ137" i="11"/>
  <c r="BJ139" i="11"/>
  <c r="BJ143" i="11"/>
  <c r="BJ145" i="11"/>
  <c r="BJ147" i="11"/>
  <c r="BJ149" i="11"/>
  <c r="BJ155" i="11"/>
  <c r="BJ157" i="11"/>
  <c r="BJ159" i="11"/>
  <c r="BJ161" i="11"/>
  <c r="BJ167" i="11"/>
  <c r="BJ169" i="11"/>
  <c r="BJ171" i="11"/>
  <c r="BJ173" i="11"/>
  <c r="BJ181" i="11"/>
  <c r="BJ183" i="11"/>
  <c r="BJ185" i="11"/>
  <c r="BJ187" i="11"/>
  <c r="BJ189" i="11"/>
  <c r="BJ193" i="11"/>
  <c r="BJ195" i="11"/>
  <c r="BJ197" i="11"/>
  <c r="BJ199" i="11"/>
  <c r="BJ205" i="11"/>
  <c r="BJ207" i="11"/>
  <c r="BJ209" i="11"/>
  <c r="BJ211" i="11"/>
  <c r="BJ212" i="11"/>
  <c r="BJ214" i="11"/>
  <c r="BJ216" i="11"/>
  <c r="BJ219" i="11"/>
  <c r="BJ221" i="11"/>
  <c r="BJ223" i="11"/>
  <c r="BJ225" i="11"/>
  <c r="BJ231" i="11"/>
  <c r="BJ233" i="11"/>
  <c r="BJ235" i="11"/>
  <c r="BJ237" i="11"/>
  <c r="BJ243" i="11"/>
  <c r="BJ245" i="11"/>
  <c r="BJ247" i="11"/>
  <c r="BJ249" i="11"/>
  <c r="BJ255" i="11"/>
  <c r="BJ257" i="11"/>
  <c r="BJ259" i="11"/>
  <c r="BJ261" i="11"/>
  <c r="BJ9" i="11"/>
  <c r="BJ11" i="11"/>
  <c r="BJ13" i="11"/>
  <c r="BJ19" i="11"/>
  <c r="BJ21" i="11"/>
  <c r="BJ23" i="11"/>
  <c r="BJ25" i="11"/>
  <c r="BJ33" i="11"/>
  <c r="BJ35" i="11"/>
  <c r="BJ37" i="11"/>
  <c r="BJ163" i="11"/>
  <c r="BJ175" i="11"/>
  <c r="O256" i="5"/>
  <c r="AA256" i="5"/>
  <c r="AM256" i="5"/>
  <c r="AY256" i="5"/>
  <c r="BK256" i="5"/>
  <c r="O257" i="5"/>
  <c r="AA257" i="5"/>
  <c r="AM257" i="5"/>
  <c r="AY257" i="5"/>
  <c r="BK257" i="5"/>
  <c r="O251" i="5"/>
  <c r="AA251" i="5"/>
  <c r="BL251" i="5" s="1"/>
  <c r="AM251" i="5"/>
  <c r="AY251" i="5"/>
  <c r="BK251" i="5"/>
  <c r="P263" i="5"/>
  <c r="Q263" i="5"/>
  <c r="R263" i="5"/>
  <c r="S263" i="5"/>
  <c r="T263" i="5"/>
  <c r="U263" i="5"/>
  <c r="V263" i="5"/>
  <c r="W263" i="5"/>
  <c r="X263" i="5"/>
  <c r="Y263" i="5"/>
  <c r="Z263" i="5"/>
  <c r="AB263" i="5"/>
  <c r="AC263" i="5"/>
  <c r="AD263" i="5"/>
  <c r="AE263" i="5"/>
  <c r="AF263" i="5"/>
  <c r="AG263" i="5"/>
  <c r="AH263" i="5"/>
  <c r="AI263" i="5"/>
  <c r="AJ263" i="5"/>
  <c r="AK263" i="5"/>
  <c r="AL263" i="5"/>
  <c r="AN263" i="5"/>
  <c r="AO263" i="5"/>
  <c r="AP263" i="5"/>
  <c r="AQ263" i="5"/>
  <c r="AR263" i="5"/>
  <c r="AS263" i="5"/>
  <c r="AT263" i="5"/>
  <c r="AU263" i="5"/>
  <c r="AV263" i="5"/>
  <c r="AW263" i="5"/>
  <c r="AX263" i="5"/>
  <c r="AZ263" i="5"/>
  <c r="BA263" i="5"/>
  <c r="BB263" i="5"/>
  <c r="BC263" i="5"/>
  <c r="BD263" i="5"/>
  <c r="BE263" i="5"/>
  <c r="BF263" i="5"/>
  <c r="BG263" i="5"/>
  <c r="BH263" i="5"/>
  <c r="BI263" i="5"/>
  <c r="BJ263" i="5"/>
  <c r="BK262" i="5"/>
  <c r="BK261" i="5"/>
  <c r="BK260" i="5"/>
  <c r="BK259" i="5"/>
  <c r="BK258" i="5"/>
  <c r="BK255" i="5"/>
  <c r="BK254" i="5"/>
  <c r="BK253" i="5"/>
  <c r="BK252" i="5"/>
  <c r="BK250" i="5"/>
  <c r="BK249" i="5"/>
  <c r="BK248" i="5"/>
  <c r="BK247" i="5"/>
  <c r="BL247" i="5" s="1"/>
  <c r="BK246" i="5"/>
  <c r="BK245" i="5"/>
  <c r="BK244" i="5"/>
  <c r="BK243" i="5"/>
  <c r="BK242" i="5"/>
  <c r="BK241" i="5"/>
  <c r="BK240" i="5"/>
  <c r="BK239" i="5"/>
  <c r="BK238" i="5"/>
  <c r="BK237" i="5"/>
  <c r="BK236" i="5"/>
  <c r="BK235" i="5"/>
  <c r="BK234" i="5"/>
  <c r="BK233" i="5"/>
  <c r="BK232" i="5"/>
  <c r="BK231" i="5"/>
  <c r="BK230" i="5"/>
  <c r="BK229" i="5"/>
  <c r="BK228" i="5"/>
  <c r="BK227" i="5"/>
  <c r="BK226" i="5"/>
  <c r="BK225" i="5"/>
  <c r="BK224" i="5"/>
  <c r="BK223" i="5"/>
  <c r="BK222" i="5"/>
  <c r="BK221" i="5"/>
  <c r="BK220" i="5"/>
  <c r="BK219" i="5"/>
  <c r="AY262" i="5"/>
  <c r="AY261" i="5"/>
  <c r="AY260" i="5"/>
  <c r="AY259" i="5"/>
  <c r="AY258" i="5"/>
  <c r="AY255" i="5"/>
  <c r="AY254" i="5"/>
  <c r="AY253" i="5"/>
  <c r="BL253" i="5" s="1"/>
  <c r="AY252" i="5"/>
  <c r="AY250" i="5"/>
  <c r="AY249" i="5"/>
  <c r="AY248" i="5"/>
  <c r="AY247" i="5"/>
  <c r="AY246" i="5"/>
  <c r="AY245" i="5"/>
  <c r="AY244" i="5"/>
  <c r="AY243" i="5"/>
  <c r="AY242" i="5"/>
  <c r="AY241" i="5"/>
  <c r="AY240" i="5"/>
  <c r="BL240" i="5" s="1"/>
  <c r="AY239" i="5"/>
  <c r="AY238" i="5"/>
  <c r="AY237" i="5"/>
  <c r="AY236" i="5"/>
  <c r="AY235" i="5"/>
  <c r="AY234" i="5"/>
  <c r="AY233" i="5"/>
  <c r="AY232" i="5"/>
  <c r="AY231" i="5"/>
  <c r="AY230" i="5"/>
  <c r="AY229" i="5"/>
  <c r="AY228" i="5"/>
  <c r="BL228" i="5" s="1"/>
  <c r="AY227" i="5"/>
  <c r="AY226" i="5"/>
  <c r="AY225" i="5"/>
  <c r="AY224" i="5"/>
  <c r="AY263" i="5" s="1"/>
  <c r="AY223" i="5"/>
  <c r="AY222" i="5"/>
  <c r="AY221" i="5"/>
  <c r="AY220" i="5"/>
  <c r="AY219" i="5"/>
  <c r="AM262" i="5"/>
  <c r="AM261" i="5"/>
  <c r="BL261" i="5" s="1"/>
  <c r="AM260" i="5"/>
  <c r="AM259" i="5"/>
  <c r="AM258" i="5"/>
  <c r="BL258" i="5" s="1"/>
  <c r="AM255" i="5"/>
  <c r="AM254" i="5"/>
  <c r="BL254" i="5" s="1"/>
  <c r="AM253" i="5"/>
  <c r="AM252" i="5"/>
  <c r="AM250" i="5"/>
  <c r="AM249" i="5"/>
  <c r="AM248" i="5"/>
  <c r="AM247" i="5"/>
  <c r="AM246" i="5"/>
  <c r="AM245" i="5"/>
  <c r="BL245" i="5" s="1"/>
  <c r="AM244" i="5"/>
  <c r="AM243" i="5"/>
  <c r="AM242" i="5"/>
  <c r="AM241" i="5"/>
  <c r="BL241" i="5" s="1"/>
  <c r="AM240" i="5"/>
  <c r="AM239" i="5"/>
  <c r="AM238" i="5"/>
  <c r="AM237" i="5"/>
  <c r="AM236" i="5"/>
  <c r="AM235" i="5"/>
  <c r="AM234" i="5"/>
  <c r="AM233" i="5"/>
  <c r="BL233" i="5" s="1"/>
  <c r="AM232" i="5"/>
  <c r="AM231" i="5"/>
  <c r="AM230" i="5"/>
  <c r="AM229" i="5"/>
  <c r="AM228" i="5"/>
  <c r="AM227" i="5"/>
  <c r="AM226" i="5"/>
  <c r="AM225" i="5"/>
  <c r="AM224" i="5"/>
  <c r="AM223" i="5"/>
  <c r="AM222" i="5"/>
  <c r="AM221" i="5"/>
  <c r="BL221" i="5" s="1"/>
  <c r="AM220" i="5"/>
  <c r="AM219" i="5"/>
  <c r="BL219" i="5" s="1"/>
  <c r="AA262" i="5"/>
  <c r="AA260" i="5"/>
  <c r="AA261" i="5"/>
  <c r="AA259" i="5"/>
  <c r="AA258" i="5"/>
  <c r="AA255" i="5"/>
  <c r="AA254" i="5"/>
  <c r="AA253" i="5"/>
  <c r="AA252" i="5"/>
  <c r="BL252" i="5" s="1"/>
  <c r="AA250" i="5"/>
  <c r="BL250" i="5" s="1"/>
  <c r="AA249" i="5"/>
  <c r="AA248" i="5"/>
  <c r="BL248" i="5" s="1"/>
  <c r="AA247" i="5"/>
  <c r="AA246" i="5"/>
  <c r="AA245" i="5"/>
  <c r="AA244" i="5"/>
  <c r="AA243" i="5"/>
  <c r="AA242" i="5"/>
  <c r="AA241" i="5"/>
  <c r="AA240" i="5"/>
  <c r="AA239" i="5"/>
  <c r="BL239" i="5" s="1"/>
  <c r="AA238" i="5"/>
  <c r="BL238" i="5" s="1"/>
  <c r="AA237" i="5"/>
  <c r="AA236" i="5"/>
  <c r="BL236" i="5" s="1"/>
  <c r="AA235" i="5"/>
  <c r="AA234" i="5"/>
  <c r="BL234" i="5" s="1"/>
  <c r="AA233" i="5"/>
  <c r="AA232" i="5"/>
  <c r="AA231" i="5"/>
  <c r="AA230" i="5"/>
  <c r="AA229" i="5"/>
  <c r="AA228" i="5"/>
  <c r="AA227" i="5"/>
  <c r="BL227" i="5" s="1"/>
  <c r="AA226" i="5"/>
  <c r="BL226" i="5" s="1"/>
  <c r="AA225" i="5"/>
  <c r="AA224" i="5"/>
  <c r="BL224" i="5" s="1"/>
  <c r="AA223" i="5"/>
  <c r="AA222" i="5"/>
  <c r="AA221" i="5"/>
  <c r="AA263" i="5" s="1"/>
  <c r="AA220" i="5"/>
  <c r="AA219" i="5"/>
  <c r="BK211" i="5"/>
  <c r="AY211" i="5"/>
  <c r="AM211" i="5"/>
  <c r="AA211" i="5"/>
  <c r="BL211" i="5" s="1"/>
  <c r="O211" i="5"/>
  <c r="BL256" i="5"/>
  <c r="BL257" i="5"/>
  <c r="BL259" i="5"/>
  <c r="BL231" i="5"/>
  <c r="BL237" i="5"/>
  <c r="BL232" i="5"/>
  <c r="P218" i="5"/>
  <c r="Q218" i="5"/>
  <c r="R218" i="5"/>
  <c r="S218" i="5"/>
  <c r="T218" i="5"/>
  <c r="U218" i="5"/>
  <c r="V218" i="5"/>
  <c r="W218" i="5"/>
  <c r="X218" i="5"/>
  <c r="Y218" i="5"/>
  <c r="Z218" i="5"/>
  <c r="AB218" i="5"/>
  <c r="AC218" i="5"/>
  <c r="AD218" i="5"/>
  <c r="AE218" i="5"/>
  <c r="AF218" i="5"/>
  <c r="AG218" i="5"/>
  <c r="AH218" i="5"/>
  <c r="AI218" i="5"/>
  <c r="AJ218" i="5"/>
  <c r="AK218" i="5"/>
  <c r="AL218" i="5"/>
  <c r="AN218" i="5"/>
  <c r="AO218" i="5"/>
  <c r="AP218" i="5"/>
  <c r="AQ218" i="5"/>
  <c r="AR218" i="5"/>
  <c r="AS218" i="5"/>
  <c r="AT218" i="5"/>
  <c r="AU218" i="5"/>
  <c r="AV218" i="5"/>
  <c r="AW218" i="5"/>
  <c r="AX218" i="5"/>
  <c r="AZ218" i="5"/>
  <c r="BA218" i="5"/>
  <c r="BB218" i="5"/>
  <c r="BC218" i="5"/>
  <c r="BD218" i="5"/>
  <c r="BE218" i="5"/>
  <c r="BF218" i="5"/>
  <c r="BG218" i="5"/>
  <c r="BH218" i="5"/>
  <c r="BI218" i="5"/>
  <c r="BJ218" i="5"/>
  <c r="BK177" i="5"/>
  <c r="BK178" i="5"/>
  <c r="BK179" i="5"/>
  <c r="BK180" i="5"/>
  <c r="BK181" i="5"/>
  <c r="BK182" i="5"/>
  <c r="BK183" i="5"/>
  <c r="BK184" i="5"/>
  <c r="BK185" i="5"/>
  <c r="BK186" i="5"/>
  <c r="BK187" i="5"/>
  <c r="BK188" i="5"/>
  <c r="BK189" i="5"/>
  <c r="BK190" i="5"/>
  <c r="BK191" i="5"/>
  <c r="BK192" i="5"/>
  <c r="BK193" i="5"/>
  <c r="BK194" i="5"/>
  <c r="BK195" i="5"/>
  <c r="BK196" i="5"/>
  <c r="BK197" i="5"/>
  <c r="BK198" i="5"/>
  <c r="BK199" i="5"/>
  <c r="BK200" i="5"/>
  <c r="BK201" i="5"/>
  <c r="BK202" i="5"/>
  <c r="BK203" i="5"/>
  <c r="BK204" i="5"/>
  <c r="BK205" i="5"/>
  <c r="BK206" i="5"/>
  <c r="BK207" i="5"/>
  <c r="BK208" i="5"/>
  <c r="BK209" i="5"/>
  <c r="BK210" i="5"/>
  <c r="BK212" i="5"/>
  <c r="BK213" i="5"/>
  <c r="BK214" i="5"/>
  <c r="BK215" i="5"/>
  <c r="BK216" i="5"/>
  <c r="AY177" i="5"/>
  <c r="AY178" i="5"/>
  <c r="BL178" i="5" s="1"/>
  <c r="AY179" i="5"/>
  <c r="BL179" i="5" s="1"/>
  <c r="AY180" i="5"/>
  <c r="AY181" i="5"/>
  <c r="AY182" i="5"/>
  <c r="AY183" i="5"/>
  <c r="AY184" i="5"/>
  <c r="AY185" i="5"/>
  <c r="AY186" i="5"/>
  <c r="AY187" i="5"/>
  <c r="AY188" i="5"/>
  <c r="AY189" i="5"/>
  <c r="AY190" i="5"/>
  <c r="BL190" i="5" s="1"/>
  <c r="AY191" i="5"/>
  <c r="AY192" i="5"/>
  <c r="AY193" i="5"/>
  <c r="AY194" i="5"/>
  <c r="AY195" i="5"/>
  <c r="AY196" i="5"/>
  <c r="AY197" i="5"/>
  <c r="AY198" i="5"/>
  <c r="AY199" i="5"/>
  <c r="AY200" i="5"/>
  <c r="AY201" i="5"/>
  <c r="AY202" i="5"/>
  <c r="AY203" i="5"/>
  <c r="BL203" i="5" s="1"/>
  <c r="AY204" i="5"/>
  <c r="AY205" i="5"/>
  <c r="AY206" i="5"/>
  <c r="AY207" i="5"/>
  <c r="AY208" i="5"/>
  <c r="AY209" i="5"/>
  <c r="AY210" i="5"/>
  <c r="AY212" i="5"/>
  <c r="AY213" i="5"/>
  <c r="AY214" i="5"/>
  <c r="AY215" i="5"/>
  <c r="AY216" i="5"/>
  <c r="BL216" i="5" s="1"/>
  <c r="AM177" i="5"/>
  <c r="AM178" i="5"/>
  <c r="AM179" i="5"/>
  <c r="AM180" i="5"/>
  <c r="BL180" i="5" s="1"/>
  <c r="AM181" i="5"/>
  <c r="AM182" i="5"/>
  <c r="AM183" i="5"/>
  <c r="AM184" i="5"/>
  <c r="AM185" i="5"/>
  <c r="AM186" i="5"/>
  <c r="AM187" i="5"/>
  <c r="BL187" i="5" s="1"/>
  <c r="AM188" i="5"/>
  <c r="BL188" i="5" s="1"/>
  <c r="AM189" i="5"/>
  <c r="AM190" i="5"/>
  <c r="AM191" i="5"/>
  <c r="AM192" i="5"/>
  <c r="BL192" i="5" s="1"/>
  <c r="AM193" i="5"/>
  <c r="AM194" i="5"/>
  <c r="AM195" i="5"/>
  <c r="AM196" i="5"/>
  <c r="AM197" i="5"/>
  <c r="AM198" i="5"/>
  <c r="AM199" i="5"/>
  <c r="BL199" i="5" s="1"/>
  <c r="AM200" i="5"/>
  <c r="BL200" i="5" s="1"/>
  <c r="AM201" i="5"/>
  <c r="AM202" i="5"/>
  <c r="AM203" i="5"/>
  <c r="AM204" i="5"/>
  <c r="BL204" i="5" s="1"/>
  <c r="AM205" i="5"/>
  <c r="AM206" i="5"/>
  <c r="AM207" i="5"/>
  <c r="AM208" i="5"/>
  <c r="AM209" i="5"/>
  <c r="AM210" i="5"/>
  <c r="AM213" i="5"/>
  <c r="BL213" i="5" s="1"/>
  <c r="AM214" i="5"/>
  <c r="AM215" i="5"/>
  <c r="AM216" i="5"/>
  <c r="AM217" i="5"/>
  <c r="AY217" i="5"/>
  <c r="BK217" i="5"/>
  <c r="AA217" i="5"/>
  <c r="AA177" i="5"/>
  <c r="BL177" i="5" s="1"/>
  <c r="AA178" i="5"/>
  <c r="AA179" i="5"/>
  <c r="AA180" i="5"/>
  <c r="AA181" i="5"/>
  <c r="BL181" i="5" s="1"/>
  <c r="AA182" i="5"/>
  <c r="BL182" i="5" s="1"/>
  <c r="AA183" i="5"/>
  <c r="AA184" i="5"/>
  <c r="AA185" i="5"/>
  <c r="BL185" i="5" s="1"/>
  <c r="AA186" i="5"/>
  <c r="BL186" i="5" s="1"/>
  <c r="AA187" i="5"/>
  <c r="AA188" i="5"/>
  <c r="AA189" i="5"/>
  <c r="AA190" i="5"/>
  <c r="AA191" i="5"/>
  <c r="AA192" i="5"/>
  <c r="AA193" i="5"/>
  <c r="BL193" i="5" s="1"/>
  <c r="AA194" i="5"/>
  <c r="BL194" i="5" s="1"/>
  <c r="AA195" i="5"/>
  <c r="AA196" i="5"/>
  <c r="AA197" i="5"/>
  <c r="AA198" i="5"/>
  <c r="BL198" i="5" s="1"/>
  <c r="AA199" i="5"/>
  <c r="AA200" i="5"/>
  <c r="AA201" i="5"/>
  <c r="AA202" i="5"/>
  <c r="AA203" i="5"/>
  <c r="AA204" i="5"/>
  <c r="AA205" i="5"/>
  <c r="BL205" i="5" s="1"/>
  <c r="AA206" i="5"/>
  <c r="BL206" i="5" s="1"/>
  <c r="AA207" i="5"/>
  <c r="AA208" i="5"/>
  <c r="AA209" i="5"/>
  <c r="AA210" i="5"/>
  <c r="AA212" i="5"/>
  <c r="AA213" i="5"/>
  <c r="AA214" i="5"/>
  <c r="AA215" i="5"/>
  <c r="AA216" i="5"/>
  <c r="AM176" i="5"/>
  <c r="AY176" i="5"/>
  <c r="BL176" i="5" s="1"/>
  <c r="BK176" i="5"/>
  <c r="BK218" i="5" s="1"/>
  <c r="AA176" i="5"/>
  <c r="BK175" i="5"/>
  <c r="AY175" i="5"/>
  <c r="AM175" i="5"/>
  <c r="BL175" i="5" s="1"/>
  <c r="AA175" i="5"/>
  <c r="AY171" i="5"/>
  <c r="AM171" i="5"/>
  <c r="AA171" i="5"/>
  <c r="O171" i="5"/>
  <c r="AM167" i="5"/>
  <c r="AA167" i="5"/>
  <c r="AY167" i="5"/>
  <c r="BL167" i="5" s="1"/>
  <c r="BK167" i="5"/>
  <c r="BH174" i="5"/>
  <c r="AY166" i="5"/>
  <c r="AM166" i="5"/>
  <c r="BL166" i="5" s="1"/>
  <c r="AA166" i="5"/>
  <c r="O166" i="5"/>
  <c r="O164" i="5"/>
  <c r="AA164" i="5"/>
  <c r="AM164" i="5"/>
  <c r="AY164" i="5"/>
  <c r="BK108" i="5"/>
  <c r="AA109" i="5"/>
  <c r="BL109" i="5" s="1"/>
  <c r="P174" i="5"/>
  <c r="Q174" i="5"/>
  <c r="R174" i="5"/>
  <c r="S174" i="5"/>
  <c r="T174" i="5"/>
  <c r="U174" i="5"/>
  <c r="V174" i="5"/>
  <c r="W174" i="5"/>
  <c r="X174" i="5"/>
  <c r="Y174" i="5"/>
  <c r="Z174" i="5"/>
  <c r="AB174" i="5"/>
  <c r="AC174" i="5"/>
  <c r="AD174" i="5"/>
  <c r="AE174" i="5"/>
  <c r="AF174" i="5"/>
  <c r="AG174" i="5"/>
  <c r="AH174" i="5"/>
  <c r="AI174" i="5"/>
  <c r="AJ174" i="5"/>
  <c r="AK174" i="5"/>
  <c r="AL174" i="5"/>
  <c r="AN174" i="5"/>
  <c r="AN264" i="5" s="1"/>
  <c r="AO174" i="5"/>
  <c r="AP174" i="5"/>
  <c r="AQ174" i="5"/>
  <c r="AR174" i="5"/>
  <c r="AS174" i="5"/>
  <c r="AT174" i="5"/>
  <c r="AU174" i="5"/>
  <c r="AV174" i="5"/>
  <c r="AW174" i="5"/>
  <c r="AX174" i="5"/>
  <c r="BA174" i="5"/>
  <c r="BB174" i="5"/>
  <c r="BC174" i="5"/>
  <c r="BD174" i="5"/>
  <c r="BE174" i="5"/>
  <c r="BF174" i="5"/>
  <c r="BG174" i="5"/>
  <c r="BI174" i="5"/>
  <c r="BJ174" i="5"/>
  <c r="O84" i="5"/>
  <c r="AA84" i="5"/>
  <c r="AM84" i="5"/>
  <c r="AY84" i="5"/>
  <c r="BK84" i="5"/>
  <c r="O50" i="5"/>
  <c r="BL212" i="5"/>
  <c r="BL209" i="5"/>
  <c r="BL197" i="5"/>
  <c r="BL195" i="5"/>
  <c r="BL189" i="5"/>
  <c r="BL196" i="5"/>
  <c r="BL210" i="5"/>
  <c r="BL208" i="5"/>
  <c r="BL201" i="5"/>
  <c r="BL84" i="5"/>
  <c r="BK42" i="5"/>
  <c r="AY42" i="5"/>
  <c r="AM42" i="5"/>
  <c r="AA42" i="5"/>
  <c r="BL42" i="5" s="1"/>
  <c r="O42" i="5"/>
  <c r="P36" i="5"/>
  <c r="P264" i="5" s="1"/>
  <c r="Q36" i="5"/>
  <c r="R36" i="5"/>
  <c r="R264" i="5" s="1"/>
  <c r="S36" i="5"/>
  <c r="S264" i="5" s="1"/>
  <c r="T36" i="5"/>
  <c r="T264" i="5" s="1"/>
  <c r="U36" i="5"/>
  <c r="V36" i="5"/>
  <c r="V264" i="5"/>
  <c r="W36" i="5"/>
  <c r="X36" i="5"/>
  <c r="X264" i="5" s="1"/>
  <c r="Y36" i="5"/>
  <c r="Y264" i="5" s="1"/>
  <c r="Z36" i="5"/>
  <c r="Z264" i="5" s="1"/>
  <c r="AB36" i="5"/>
  <c r="AC36" i="5"/>
  <c r="AC264" i="5" s="1"/>
  <c r="AD36" i="5"/>
  <c r="AE36" i="5"/>
  <c r="AE264" i="5"/>
  <c r="AF36" i="5"/>
  <c r="AG36" i="5"/>
  <c r="AG264" i="5" s="1"/>
  <c r="AH36" i="5"/>
  <c r="AI36" i="5"/>
  <c r="AI264" i="5" s="1"/>
  <c r="AJ36" i="5"/>
  <c r="AJ264" i="5" s="1"/>
  <c r="AK36" i="5"/>
  <c r="AK264" i="5" s="1"/>
  <c r="AL36" i="5"/>
  <c r="AL264" i="5" s="1"/>
  <c r="AN36" i="5"/>
  <c r="AO36" i="5"/>
  <c r="AP36" i="5"/>
  <c r="AP264" i="5" s="1"/>
  <c r="AQ36" i="5"/>
  <c r="AR36" i="5"/>
  <c r="AR264" i="5" s="1"/>
  <c r="AS36" i="5"/>
  <c r="AS264" i="5" s="1"/>
  <c r="AT36" i="5"/>
  <c r="AT264" i="5" s="1"/>
  <c r="AU36" i="5"/>
  <c r="AV36" i="5"/>
  <c r="AV264" i="5"/>
  <c r="AW36" i="5"/>
  <c r="AX36" i="5"/>
  <c r="AX264" i="5" s="1"/>
  <c r="AZ36" i="5"/>
  <c r="BA36" i="5"/>
  <c r="BA264" i="5" s="1"/>
  <c r="BB36" i="5"/>
  <c r="BB264" i="5" s="1"/>
  <c r="BC36" i="5"/>
  <c r="BC264" i="5" s="1"/>
  <c r="BD36" i="5"/>
  <c r="BE36" i="5"/>
  <c r="BE264" i="5"/>
  <c r="BF36" i="5"/>
  <c r="BF264" i="5" s="1"/>
  <c r="BG36" i="5"/>
  <c r="BG264" i="5" s="1"/>
  <c r="BH36" i="5"/>
  <c r="BI36" i="5"/>
  <c r="BI264" i="5" s="1"/>
  <c r="BJ36" i="5"/>
  <c r="BJ264" i="5" s="1"/>
  <c r="AY39" i="5"/>
  <c r="BK173" i="5"/>
  <c r="BK172" i="5"/>
  <c r="BK171" i="5"/>
  <c r="BL171" i="5" s="1"/>
  <c r="BK170" i="5"/>
  <c r="BK169" i="5"/>
  <c r="BK168" i="5"/>
  <c r="BK166" i="5"/>
  <c r="BK164" i="5"/>
  <c r="BK163" i="5"/>
  <c r="BL163" i="5" s="1"/>
  <c r="BK162" i="5"/>
  <c r="BK161" i="5"/>
  <c r="BK160" i="5"/>
  <c r="BK159" i="5"/>
  <c r="BK158" i="5"/>
  <c r="BK157" i="5"/>
  <c r="BK156" i="5"/>
  <c r="BK155" i="5"/>
  <c r="BK154" i="5"/>
  <c r="BK153" i="5"/>
  <c r="BK152" i="5"/>
  <c r="BK151" i="5"/>
  <c r="BL151" i="5" s="1"/>
  <c r="BK150" i="5"/>
  <c r="BK149" i="5"/>
  <c r="BK148" i="5"/>
  <c r="BK147" i="5"/>
  <c r="BK146" i="5"/>
  <c r="BK145" i="5"/>
  <c r="BK144" i="5"/>
  <c r="BK143" i="5"/>
  <c r="BK142" i="5"/>
  <c r="BK141" i="5"/>
  <c r="BK140" i="5"/>
  <c r="BK139" i="5"/>
  <c r="BK138" i="5"/>
  <c r="BK137" i="5"/>
  <c r="BK136" i="5"/>
  <c r="BK135" i="5"/>
  <c r="BK134" i="5"/>
  <c r="BK133" i="5"/>
  <c r="BK132" i="5"/>
  <c r="BK131" i="5"/>
  <c r="BK130" i="5"/>
  <c r="BK129" i="5"/>
  <c r="BK128" i="5"/>
  <c r="BK127" i="5"/>
  <c r="BL127" i="5" s="1"/>
  <c r="BK126" i="5"/>
  <c r="BK125" i="5"/>
  <c r="BK124" i="5"/>
  <c r="BK123" i="5"/>
  <c r="BK122" i="5"/>
  <c r="BK121" i="5"/>
  <c r="BK120" i="5"/>
  <c r="BK119" i="5"/>
  <c r="BK118" i="5"/>
  <c r="BK117" i="5"/>
  <c r="BK116" i="5"/>
  <c r="BK115" i="5"/>
  <c r="BK114" i="5"/>
  <c r="BK113" i="5"/>
  <c r="BK112" i="5"/>
  <c r="BK111" i="5"/>
  <c r="BK110" i="5"/>
  <c r="BL110" i="5" s="1"/>
  <c r="BK109" i="5"/>
  <c r="BK107" i="5"/>
  <c r="BK106" i="5"/>
  <c r="BK105" i="5"/>
  <c r="BK104" i="5"/>
  <c r="BK103" i="5"/>
  <c r="BK102" i="5"/>
  <c r="BK101" i="5"/>
  <c r="BK100" i="5"/>
  <c r="BK99" i="5"/>
  <c r="BK98" i="5"/>
  <c r="BK97" i="5"/>
  <c r="BK96" i="5"/>
  <c r="BK95" i="5"/>
  <c r="BK94" i="5"/>
  <c r="BK93" i="5"/>
  <c r="BK92" i="5"/>
  <c r="BK91" i="5"/>
  <c r="BK90" i="5"/>
  <c r="BK89" i="5"/>
  <c r="BK88" i="5"/>
  <c r="BK87" i="5"/>
  <c r="BK86" i="5"/>
  <c r="BK85" i="5"/>
  <c r="BK83" i="5"/>
  <c r="BK82" i="5"/>
  <c r="BK81" i="5"/>
  <c r="BK80" i="5"/>
  <c r="BK79" i="5"/>
  <c r="BK78" i="5"/>
  <c r="BK77" i="5"/>
  <c r="BK76" i="5"/>
  <c r="BK75" i="5"/>
  <c r="BK74" i="5"/>
  <c r="BK73" i="5"/>
  <c r="BK72" i="5"/>
  <c r="BK71" i="5"/>
  <c r="BK70" i="5"/>
  <c r="BK69" i="5"/>
  <c r="BK68" i="5"/>
  <c r="BK67" i="5"/>
  <c r="BK66" i="5"/>
  <c r="BK65" i="5"/>
  <c r="BK64" i="5"/>
  <c r="BK63" i="5"/>
  <c r="BK62" i="5"/>
  <c r="BK61" i="5"/>
  <c r="BK60" i="5"/>
  <c r="BK59" i="5"/>
  <c r="BK58" i="5"/>
  <c r="BK57" i="5"/>
  <c r="BK56" i="5"/>
  <c r="BK55" i="5"/>
  <c r="BK54" i="5"/>
  <c r="BK53" i="5"/>
  <c r="BK52" i="5"/>
  <c r="BK51" i="5"/>
  <c r="BK50" i="5"/>
  <c r="BK49" i="5"/>
  <c r="BK48" i="5"/>
  <c r="BK47" i="5"/>
  <c r="BK46" i="5"/>
  <c r="BK45" i="5"/>
  <c r="BK44" i="5"/>
  <c r="BK43" i="5"/>
  <c r="BK41" i="5"/>
  <c r="BK40" i="5"/>
  <c r="BK39" i="5"/>
  <c r="BK38" i="5"/>
  <c r="BK37" i="5"/>
  <c r="AY173" i="5"/>
  <c r="AY172" i="5"/>
  <c r="AY170" i="5"/>
  <c r="AY169" i="5"/>
  <c r="AY168" i="5"/>
  <c r="AY165" i="5"/>
  <c r="AZ165" i="5" s="1"/>
  <c r="AY163" i="5"/>
  <c r="AY162" i="5"/>
  <c r="AY161" i="5"/>
  <c r="AY160" i="5"/>
  <c r="AY159" i="5"/>
  <c r="AY158" i="5"/>
  <c r="AY157" i="5"/>
  <c r="AY156" i="5"/>
  <c r="AY155" i="5"/>
  <c r="AY154" i="5"/>
  <c r="AY153" i="5"/>
  <c r="AY152" i="5"/>
  <c r="AY151" i="5"/>
  <c r="AY150" i="5"/>
  <c r="AY149" i="5"/>
  <c r="AY148" i="5"/>
  <c r="AY147" i="5"/>
  <c r="AY146" i="5"/>
  <c r="AY145" i="5"/>
  <c r="AY144" i="5"/>
  <c r="AY143" i="5"/>
  <c r="AY142" i="5"/>
  <c r="AY141" i="5"/>
  <c r="AY140" i="5"/>
  <c r="AY139" i="5"/>
  <c r="AY138" i="5"/>
  <c r="AY137" i="5"/>
  <c r="AY136" i="5"/>
  <c r="AY135" i="5"/>
  <c r="AY134" i="5"/>
  <c r="AY133" i="5"/>
  <c r="BL133" i="5" s="1"/>
  <c r="AY132" i="5"/>
  <c r="AY131" i="5"/>
  <c r="AY130" i="5"/>
  <c r="AY129" i="5"/>
  <c r="AY128" i="5"/>
  <c r="AY127" i="5"/>
  <c r="AY126" i="5"/>
  <c r="AY125" i="5"/>
  <c r="AY124" i="5"/>
  <c r="AY123" i="5"/>
  <c r="AY122" i="5"/>
  <c r="AY121" i="5"/>
  <c r="AY120" i="5"/>
  <c r="AY119" i="5"/>
  <c r="AY118" i="5"/>
  <c r="AY117" i="5"/>
  <c r="AY116" i="5"/>
  <c r="AY115" i="5"/>
  <c r="AY114" i="5"/>
  <c r="AY113" i="5"/>
  <c r="AY112" i="5"/>
  <c r="AY111" i="5"/>
  <c r="AY110" i="5"/>
  <c r="AY109" i="5"/>
  <c r="AY108" i="5"/>
  <c r="AY107" i="5"/>
  <c r="AY106" i="5"/>
  <c r="AY105" i="5"/>
  <c r="AY104" i="5"/>
  <c r="AY103" i="5"/>
  <c r="AY102" i="5"/>
  <c r="AY101" i="5"/>
  <c r="AY100" i="5"/>
  <c r="AY99" i="5"/>
  <c r="AY98" i="5"/>
  <c r="AY97" i="5"/>
  <c r="BL97" i="5" s="1"/>
  <c r="AY96" i="5"/>
  <c r="AY95" i="5"/>
  <c r="AY94" i="5"/>
  <c r="AY93" i="5"/>
  <c r="AY92" i="5"/>
  <c r="AY91" i="5"/>
  <c r="AY90" i="5"/>
  <c r="AY89" i="5"/>
  <c r="BL89" i="5" s="1"/>
  <c r="AY88" i="5"/>
  <c r="AY87" i="5"/>
  <c r="AY86" i="5"/>
  <c r="AY85" i="5"/>
  <c r="AY83" i="5"/>
  <c r="AY82" i="5"/>
  <c r="AY81" i="5"/>
  <c r="AY80" i="5"/>
  <c r="AY79" i="5"/>
  <c r="AY78" i="5"/>
  <c r="AY77" i="5"/>
  <c r="AY76" i="5"/>
  <c r="BL76" i="5" s="1"/>
  <c r="AY75" i="5"/>
  <c r="AY74" i="5"/>
  <c r="AY73" i="5"/>
  <c r="AY72" i="5"/>
  <c r="AY71" i="5"/>
  <c r="AY70" i="5"/>
  <c r="AY69" i="5"/>
  <c r="AY68" i="5"/>
  <c r="AY67" i="5"/>
  <c r="AY66" i="5"/>
  <c r="AY65" i="5"/>
  <c r="BL65" i="5" s="1"/>
  <c r="AY64" i="5"/>
  <c r="BL64" i="5" s="1"/>
  <c r="AY63" i="5"/>
  <c r="AY62" i="5"/>
  <c r="AY61" i="5"/>
  <c r="AY60" i="5"/>
  <c r="AY59" i="5"/>
  <c r="AY58" i="5"/>
  <c r="AY57" i="5"/>
  <c r="AY56" i="5"/>
  <c r="AY55" i="5"/>
  <c r="AY54" i="5"/>
  <c r="AY53" i="5"/>
  <c r="AY52" i="5"/>
  <c r="BL52" i="5" s="1"/>
  <c r="AY51" i="5"/>
  <c r="AY50" i="5"/>
  <c r="AY49" i="5"/>
  <c r="AY48" i="5"/>
  <c r="AY47" i="5"/>
  <c r="AY46" i="5"/>
  <c r="AY45" i="5"/>
  <c r="AY44" i="5"/>
  <c r="AY43" i="5"/>
  <c r="AY41" i="5"/>
  <c r="AY40" i="5"/>
  <c r="BL40" i="5" s="1"/>
  <c r="AY38" i="5"/>
  <c r="BL38" i="5" s="1"/>
  <c r="AY37" i="5"/>
  <c r="AA173" i="5"/>
  <c r="AA172" i="5"/>
  <c r="AA170" i="5"/>
  <c r="AA169" i="5"/>
  <c r="AA168" i="5"/>
  <c r="AA165" i="5"/>
  <c r="AA163" i="5"/>
  <c r="AA162" i="5"/>
  <c r="AA161" i="5"/>
  <c r="AA160" i="5"/>
  <c r="BL160" i="5" s="1"/>
  <c r="AA159" i="5"/>
  <c r="AA158" i="5"/>
  <c r="AA157" i="5"/>
  <c r="AA156" i="5"/>
  <c r="AA155" i="5"/>
  <c r="AA154" i="5"/>
  <c r="AA153" i="5"/>
  <c r="AA152" i="5"/>
  <c r="AA151" i="5"/>
  <c r="AA150" i="5"/>
  <c r="AA149" i="5"/>
  <c r="AA148" i="5"/>
  <c r="BL148" i="5" s="1"/>
  <c r="AA147" i="5"/>
  <c r="BL147" i="5" s="1"/>
  <c r="AA146" i="5"/>
  <c r="AA145" i="5"/>
  <c r="AA144" i="5"/>
  <c r="AA143" i="5"/>
  <c r="AA142" i="5"/>
  <c r="AA141" i="5"/>
  <c r="AA140" i="5"/>
  <c r="AA139" i="5"/>
  <c r="AA138" i="5"/>
  <c r="AA137" i="5"/>
  <c r="AA136" i="5"/>
  <c r="BL136" i="5" s="1"/>
  <c r="AA135" i="5"/>
  <c r="AA134" i="5"/>
  <c r="AA133" i="5"/>
  <c r="AA132" i="5"/>
  <c r="AA131" i="5"/>
  <c r="BL131" i="5" s="1"/>
  <c r="AA130" i="5"/>
  <c r="AA129" i="5"/>
  <c r="AA128" i="5"/>
  <c r="AA127" i="5"/>
  <c r="AA126" i="5"/>
  <c r="AA125" i="5"/>
  <c r="AA124" i="5"/>
  <c r="AA123" i="5"/>
  <c r="AA122" i="5"/>
  <c r="AA121" i="5"/>
  <c r="AA120" i="5"/>
  <c r="AA119" i="5"/>
  <c r="AA118" i="5"/>
  <c r="AA117" i="5"/>
  <c r="AA116" i="5"/>
  <c r="AA115" i="5"/>
  <c r="AA114" i="5"/>
  <c r="AA113" i="5"/>
  <c r="AA112" i="5"/>
  <c r="BL112" i="5" s="1"/>
  <c r="AA111" i="5"/>
  <c r="BL111" i="5" s="1"/>
  <c r="AA110" i="5"/>
  <c r="AA108" i="5"/>
  <c r="AA107" i="5"/>
  <c r="AA106" i="5"/>
  <c r="AA105" i="5"/>
  <c r="AA104" i="5"/>
  <c r="AA103" i="5"/>
  <c r="AA102" i="5"/>
  <c r="AA101" i="5"/>
  <c r="AA100" i="5"/>
  <c r="AA99" i="5"/>
  <c r="BL99" i="5" s="1"/>
  <c r="AA98" i="5"/>
  <c r="BL98" i="5" s="1"/>
  <c r="AA97" i="5"/>
  <c r="AA96" i="5"/>
  <c r="AA95" i="5"/>
  <c r="AA94" i="5"/>
  <c r="BL94" i="5" s="1"/>
  <c r="AA93" i="5"/>
  <c r="AA92" i="5"/>
  <c r="AA91" i="5"/>
  <c r="AA90" i="5"/>
  <c r="AA89" i="5"/>
  <c r="AA88" i="5"/>
  <c r="AA87" i="5"/>
  <c r="AA86" i="5"/>
  <c r="AA85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BL57" i="5" s="1"/>
  <c r="AA56" i="5"/>
  <c r="AA55" i="5"/>
  <c r="AA54" i="5"/>
  <c r="AA53" i="5"/>
  <c r="AA52" i="5"/>
  <c r="AA51" i="5"/>
  <c r="AA50" i="5"/>
  <c r="AA49" i="5"/>
  <c r="AA48" i="5"/>
  <c r="AA47" i="5"/>
  <c r="BL47" i="5" s="1"/>
  <c r="AA46" i="5"/>
  <c r="AA45" i="5"/>
  <c r="AA44" i="5"/>
  <c r="AA43" i="5"/>
  <c r="AA41" i="5"/>
  <c r="AA40" i="5"/>
  <c r="AA39" i="5"/>
  <c r="AA38" i="5"/>
  <c r="AA37" i="5"/>
  <c r="BL37" i="5" s="1"/>
  <c r="AM173" i="5"/>
  <c r="BL173" i="5" s="1"/>
  <c r="AM39" i="5"/>
  <c r="AM40" i="5"/>
  <c r="AM41" i="5"/>
  <c r="AM43" i="5"/>
  <c r="BL43" i="5" s="1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BL67" i="5" s="1"/>
  <c r="AM68" i="5"/>
  <c r="AM69" i="5"/>
  <c r="AM70" i="5"/>
  <c r="AM71" i="5"/>
  <c r="AM72" i="5"/>
  <c r="AM73" i="5"/>
  <c r="AM74" i="5"/>
  <c r="AM75" i="5"/>
  <c r="BL75" i="5" s="1"/>
  <c r="AM76" i="5"/>
  <c r="AM77" i="5"/>
  <c r="AM78" i="5"/>
  <c r="AM79" i="5"/>
  <c r="AM80" i="5"/>
  <c r="AM81" i="5"/>
  <c r="AM82" i="5"/>
  <c r="AM83" i="5"/>
  <c r="AM85" i="5"/>
  <c r="AM86" i="5"/>
  <c r="AM87" i="5"/>
  <c r="AM88" i="5"/>
  <c r="BL88" i="5" s="1"/>
  <c r="AM89" i="5"/>
  <c r="AM90" i="5"/>
  <c r="AM91" i="5"/>
  <c r="AM92" i="5"/>
  <c r="AM95" i="5"/>
  <c r="AM96" i="5"/>
  <c r="AM97" i="5"/>
  <c r="AM98" i="5"/>
  <c r="AM99" i="5"/>
  <c r="AM100" i="5"/>
  <c r="AM101" i="5"/>
  <c r="AM102" i="5"/>
  <c r="BL102" i="5" s="1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BL118" i="5" s="1"/>
  <c r="AM119" i="5"/>
  <c r="AM120" i="5"/>
  <c r="AM121" i="5"/>
  <c r="AM122" i="5"/>
  <c r="AM123" i="5"/>
  <c r="AM124" i="5"/>
  <c r="AM125" i="5"/>
  <c r="BL125" i="5" s="1"/>
  <c r="AM126" i="5"/>
  <c r="AM127" i="5"/>
  <c r="AM128" i="5"/>
  <c r="AM129" i="5"/>
  <c r="AM130" i="5"/>
  <c r="BL130" i="5" s="1"/>
  <c r="AM131" i="5"/>
  <c r="AM132" i="5"/>
  <c r="AM133" i="5"/>
  <c r="AM134" i="5"/>
  <c r="AM135" i="5"/>
  <c r="AM136" i="5"/>
  <c r="AM137" i="5"/>
  <c r="AM138" i="5"/>
  <c r="AM139" i="5"/>
  <c r="AM140" i="5"/>
  <c r="AM141" i="5"/>
  <c r="BL141" i="5" s="1"/>
  <c r="AM142" i="5"/>
  <c r="BL142" i="5" s="1"/>
  <c r="AM143" i="5"/>
  <c r="AM144" i="5"/>
  <c r="AM145" i="5"/>
  <c r="AM146" i="5"/>
  <c r="AM147" i="5"/>
  <c r="AM148" i="5"/>
  <c r="AM149" i="5"/>
  <c r="AM150" i="5"/>
  <c r="BL150" i="5" s="1"/>
  <c r="AM151" i="5"/>
  <c r="AM152" i="5"/>
  <c r="AM153" i="5"/>
  <c r="AM154" i="5"/>
  <c r="AM155" i="5"/>
  <c r="AM156" i="5"/>
  <c r="AM157" i="5"/>
  <c r="AM158" i="5"/>
  <c r="BL158" i="5" s="1"/>
  <c r="AM159" i="5"/>
  <c r="AM160" i="5"/>
  <c r="AM161" i="5"/>
  <c r="BL161" i="5" s="1"/>
  <c r="AM162" i="5"/>
  <c r="AM163" i="5"/>
  <c r="AM165" i="5"/>
  <c r="AM168" i="5"/>
  <c r="AM169" i="5"/>
  <c r="AM170" i="5"/>
  <c r="AM172" i="5"/>
  <c r="AM38" i="5"/>
  <c r="AM37" i="5"/>
  <c r="BL156" i="5"/>
  <c r="BL168" i="5"/>
  <c r="BL91" i="5"/>
  <c r="BL105" i="5"/>
  <c r="BL129" i="5"/>
  <c r="BL132" i="5"/>
  <c r="BL66" i="5"/>
  <c r="BL54" i="5"/>
  <c r="BL93" i="5"/>
  <c r="BL56" i="5"/>
  <c r="BL58" i="5"/>
  <c r="BL70" i="5"/>
  <c r="BL78" i="5"/>
  <c r="BL145" i="5"/>
  <c r="BL157" i="5"/>
  <c r="BL68" i="5"/>
  <c r="BL122" i="5"/>
  <c r="BL124" i="5"/>
  <c r="BL41" i="5"/>
  <c r="BL46" i="5"/>
  <c r="BK35" i="5"/>
  <c r="BK33" i="5"/>
  <c r="BK32" i="5"/>
  <c r="BK31" i="5"/>
  <c r="BK30" i="5"/>
  <c r="BK29" i="5"/>
  <c r="BL29" i="5" s="1"/>
  <c r="BK28" i="5"/>
  <c r="BK27" i="5"/>
  <c r="BK26" i="5"/>
  <c r="BK25" i="5"/>
  <c r="BK24" i="5"/>
  <c r="BK23" i="5"/>
  <c r="BK22" i="5"/>
  <c r="BK21" i="5"/>
  <c r="BK20" i="5"/>
  <c r="BK19" i="5"/>
  <c r="BK18" i="5"/>
  <c r="BK17" i="5"/>
  <c r="BK16" i="5"/>
  <c r="BK15" i="5"/>
  <c r="BK14" i="5"/>
  <c r="BK13" i="5"/>
  <c r="BK12" i="5"/>
  <c r="BK11" i="5"/>
  <c r="BK10" i="5"/>
  <c r="BK9" i="5"/>
  <c r="BK8" i="5"/>
  <c r="BK7" i="5"/>
  <c r="BK6" i="5"/>
  <c r="BK5" i="5"/>
  <c r="BL5" i="5" s="1"/>
  <c r="BK4" i="5"/>
  <c r="BK3" i="5"/>
  <c r="BK2" i="5"/>
  <c r="AY35" i="5"/>
  <c r="AY33" i="5"/>
  <c r="AY32" i="5"/>
  <c r="AY31" i="5"/>
  <c r="AY30" i="5"/>
  <c r="AY29" i="5"/>
  <c r="AY28" i="5"/>
  <c r="AY27" i="5"/>
  <c r="AY26" i="5"/>
  <c r="AY25" i="5"/>
  <c r="AY24" i="5"/>
  <c r="AY23" i="5"/>
  <c r="AY22" i="5"/>
  <c r="BL22" i="5" s="1"/>
  <c r="AY21" i="5"/>
  <c r="AY20" i="5"/>
  <c r="AY19" i="5"/>
  <c r="AY18" i="5"/>
  <c r="AY17" i="5"/>
  <c r="AY16" i="5"/>
  <c r="AY15" i="5"/>
  <c r="AY14" i="5"/>
  <c r="AY13" i="5"/>
  <c r="AY12" i="5"/>
  <c r="AY11" i="5"/>
  <c r="AY10" i="5"/>
  <c r="AY9" i="5"/>
  <c r="AY8" i="5"/>
  <c r="AY7" i="5"/>
  <c r="AY6" i="5"/>
  <c r="AY5" i="5"/>
  <c r="AY4" i="5"/>
  <c r="AY3" i="5"/>
  <c r="AY2" i="5"/>
  <c r="AY36" i="5" s="1"/>
  <c r="AM35" i="5"/>
  <c r="AM33" i="5"/>
  <c r="AM32" i="5"/>
  <c r="AM31" i="5"/>
  <c r="AM30" i="5"/>
  <c r="AM29" i="5"/>
  <c r="AM28" i="5"/>
  <c r="AM27" i="5"/>
  <c r="AM26" i="5"/>
  <c r="AM25" i="5"/>
  <c r="AM24" i="5"/>
  <c r="BL24" i="5" s="1"/>
  <c r="AM23" i="5"/>
  <c r="AM22" i="5"/>
  <c r="AM21" i="5"/>
  <c r="AM20" i="5"/>
  <c r="AM19" i="5"/>
  <c r="AM18" i="5"/>
  <c r="AM17" i="5"/>
  <c r="AM16" i="5"/>
  <c r="AM15" i="5"/>
  <c r="AM14" i="5"/>
  <c r="AM13" i="5"/>
  <c r="AM12" i="5"/>
  <c r="BL12" i="5" s="1"/>
  <c r="AM11" i="5"/>
  <c r="AM10" i="5"/>
  <c r="AM9" i="5"/>
  <c r="AM8" i="5"/>
  <c r="BL8" i="5" s="1"/>
  <c r="AM7" i="5"/>
  <c r="AM6" i="5"/>
  <c r="AM5" i="5"/>
  <c r="AM4" i="5"/>
  <c r="BL4" i="5" s="1"/>
  <c r="AM3" i="5"/>
  <c r="AM2" i="5"/>
  <c r="AA35" i="5"/>
  <c r="AA33" i="5"/>
  <c r="BL33" i="5" s="1"/>
  <c r="AA3" i="5"/>
  <c r="AA36" i="5" s="1"/>
  <c r="AA4" i="5"/>
  <c r="AA5" i="5"/>
  <c r="AA6" i="5"/>
  <c r="AA7" i="5"/>
  <c r="AA8" i="5"/>
  <c r="AA9" i="5"/>
  <c r="AA10" i="5"/>
  <c r="AA11" i="5"/>
  <c r="AA12" i="5"/>
  <c r="AA13" i="5"/>
  <c r="AA14" i="5"/>
  <c r="BL14" i="5" s="1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2" i="5"/>
  <c r="O3" i="5"/>
  <c r="O4" i="5"/>
  <c r="O5" i="5"/>
  <c r="O6" i="5"/>
  <c r="O7" i="5"/>
  <c r="O36" i="5" s="1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5" i="5"/>
  <c r="O37" i="5"/>
  <c r="O38" i="5"/>
  <c r="O39" i="5"/>
  <c r="O40" i="5"/>
  <c r="O41" i="5"/>
  <c r="O43" i="5"/>
  <c r="O44" i="5"/>
  <c r="O45" i="5"/>
  <c r="O46" i="5"/>
  <c r="O47" i="5"/>
  <c r="O48" i="5"/>
  <c r="O49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5" i="5"/>
  <c r="O167" i="5"/>
  <c r="O168" i="5"/>
  <c r="O169" i="5"/>
  <c r="O170" i="5"/>
  <c r="O172" i="5"/>
  <c r="O173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2" i="5"/>
  <c r="O213" i="5"/>
  <c r="O214" i="5"/>
  <c r="O215" i="5"/>
  <c r="O216" i="5"/>
  <c r="O217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232" i="5"/>
  <c r="O233" i="5"/>
  <c r="O234" i="5"/>
  <c r="O235" i="5"/>
  <c r="O236" i="5"/>
  <c r="O237" i="5"/>
  <c r="O238" i="5"/>
  <c r="O239" i="5"/>
  <c r="O240" i="5"/>
  <c r="O241" i="5"/>
  <c r="O242" i="5"/>
  <c r="O243" i="5"/>
  <c r="O244" i="5"/>
  <c r="O245" i="5"/>
  <c r="O246" i="5"/>
  <c r="O247" i="5"/>
  <c r="O248" i="5"/>
  <c r="O249" i="5"/>
  <c r="O250" i="5"/>
  <c r="O252" i="5"/>
  <c r="O253" i="5"/>
  <c r="O254" i="5"/>
  <c r="O255" i="5"/>
  <c r="O258" i="5"/>
  <c r="O259" i="5"/>
  <c r="O260" i="5"/>
  <c r="O261" i="5"/>
  <c r="O262" i="5"/>
  <c r="O2" i="5"/>
  <c r="BL20" i="5"/>
  <c r="BL9" i="5"/>
  <c r="BL21" i="5"/>
  <c r="BL35" i="5"/>
  <c r="BL17" i="5"/>
  <c r="G265" i="14" l="1"/>
  <c r="S265" i="12"/>
  <c r="G265" i="13"/>
  <c r="S265" i="14"/>
  <c r="S265" i="15"/>
  <c r="AZ174" i="5"/>
  <c r="AZ264" i="5" s="1"/>
  <c r="BK165" i="5"/>
  <c r="BL3" i="5"/>
  <c r="BL114" i="5"/>
  <c r="BL139" i="5"/>
  <c r="BL115" i="5"/>
  <c r="AM174" i="5"/>
  <c r="BL48" i="5"/>
  <c r="BL60" i="5"/>
  <c r="BL72" i="5"/>
  <c r="BL85" i="5"/>
  <c r="BK174" i="5"/>
  <c r="AX174" i="11"/>
  <c r="AX264" i="11" s="1"/>
  <c r="BJ222" i="11"/>
  <c r="K264" i="6"/>
  <c r="K265" i="6" s="1"/>
  <c r="BB264" i="11"/>
  <c r="BL27" i="5"/>
  <c r="AB264" i="5"/>
  <c r="BL15" i="5"/>
  <c r="BJ76" i="11"/>
  <c r="O263" i="5"/>
  <c r="BL25" i="5"/>
  <c r="BL13" i="5"/>
  <c r="BL86" i="5"/>
  <c r="BL73" i="5"/>
  <c r="BL61" i="5"/>
  <c r="BL49" i="5"/>
  <c r="AA174" i="5"/>
  <c r="BL51" i="5"/>
  <c r="BL63" i="5"/>
  <c r="BL100" i="5"/>
  <c r="BL113" i="5"/>
  <c r="BL137" i="5"/>
  <c r="BL149" i="5"/>
  <c r="Y36" i="11"/>
  <c r="Y264" i="11" s="1"/>
  <c r="BJ8" i="11"/>
  <c r="BJ10" i="11"/>
  <c r="BL101" i="5"/>
  <c r="BL159" i="5"/>
  <c r="BL135" i="5"/>
  <c r="BL123" i="5"/>
  <c r="BL39" i="5"/>
  <c r="Y174" i="11"/>
  <c r="BI263" i="11"/>
  <c r="BH264" i="5"/>
  <c r="AQ264" i="5"/>
  <c r="AH264" i="5"/>
  <c r="Q264" i="5"/>
  <c r="BL164" i="5"/>
  <c r="BL215" i="5"/>
  <c r="BL202" i="5"/>
  <c r="BL184" i="5"/>
  <c r="BL230" i="5"/>
  <c r="BL242" i="5"/>
  <c r="BL255" i="5"/>
  <c r="BL225" i="5"/>
  <c r="BL249" i="5"/>
  <c r="BL220" i="5"/>
  <c r="BL244" i="5"/>
  <c r="BJ220" i="11"/>
  <c r="BJ263" i="11" s="1"/>
  <c r="BL10" i="5"/>
  <c r="BL16" i="5"/>
  <c r="BL28" i="5"/>
  <c r="BL7" i="5"/>
  <c r="BL19" i="5"/>
  <c r="BL31" i="5"/>
  <c r="BL103" i="5"/>
  <c r="BL116" i="5"/>
  <c r="BL128" i="5"/>
  <c r="BL140" i="5"/>
  <c r="BL152" i="5"/>
  <c r="BL165" i="5"/>
  <c r="BL106" i="5"/>
  <c r="BL154" i="5"/>
  <c r="BL214" i="5"/>
  <c r="BL207" i="5"/>
  <c r="BL183" i="5"/>
  <c r="BL218" i="5" s="1"/>
  <c r="BL243" i="5"/>
  <c r="BJ179" i="11"/>
  <c r="M174" i="11"/>
  <c r="M264" i="11" s="1"/>
  <c r="BJ46" i="11"/>
  <c r="BJ72" i="11"/>
  <c r="BL26" i="5"/>
  <c r="BL138" i="5"/>
  <c r="AY174" i="5"/>
  <c r="AY264" i="5" s="1"/>
  <c r="BL108" i="5"/>
  <c r="BL81" i="5"/>
  <c r="BL69" i="5"/>
  <c r="BL45" i="5"/>
  <c r="BL55" i="5"/>
  <c r="BL79" i="5"/>
  <c r="BL92" i="5"/>
  <c r="BL104" i="5"/>
  <c r="BL117" i="5"/>
  <c r="BL153" i="5"/>
  <c r="BL82" i="5"/>
  <c r="BL169" i="5"/>
  <c r="BJ7" i="11"/>
  <c r="BJ177" i="11"/>
  <c r="BJ218" i="11" s="1"/>
  <c r="BJ16" i="11"/>
  <c r="BJ18" i="11"/>
  <c r="BL126" i="5"/>
  <c r="BJ64" i="11"/>
  <c r="BL170" i="5"/>
  <c r="BL155" i="5"/>
  <c r="BL143" i="5"/>
  <c r="BL119" i="5"/>
  <c r="BL44" i="5"/>
  <c r="BL174" i="5" s="1"/>
  <c r="BL80" i="5"/>
  <c r="AW264" i="5"/>
  <c r="AO264" i="5"/>
  <c r="AF264" i="5"/>
  <c r="W264" i="5"/>
  <c r="BJ5" i="11"/>
  <c r="BK263" i="5"/>
  <c r="BL246" i="5"/>
  <c r="BL229" i="5"/>
  <c r="O174" i="5"/>
  <c r="BL30" i="5"/>
  <c r="BL18" i="5"/>
  <c r="BL6" i="5"/>
  <c r="BL32" i="5"/>
  <c r="BL11" i="5"/>
  <c r="BL23" i="5"/>
  <c r="BK36" i="5"/>
  <c r="BL95" i="5"/>
  <c r="BL107" i="5"/>
  <c r="BL120" i="5"/>
  <c r="BL144" i="5"/>
  <c r="BL172" i="5"/>
  <c r="BL134" i="5"/>
  <c r="BL146" i="5"/>
  <c r="AY218" i="5"/>
  <c r="BL217" i="5"/>
  <c r="BL191" i="5"/>
  <c r="BL223" i="5"/>
  <c r="BL263" i="5" s="1"/>
  <c r="BL235" i="5"/>
  <c r="BL262" i="5"/>
  <c r="AK174" i="11"/>
  <c r="BJ42" i="11"/>
  <c r="BL162" i="5"/>
  <c r="BL222" i="5"/>
  <c r="BL260" i="5"/>
  <c r="O218" i="5"/>
  <c r="BL90" i="5"/>
  <c r="BL77" i="5"/>
  <c r="BL53" i="5"/>
  <c r="BL59" i="5"/>
  <c r="BL71" i="5"/>
  <c r="BL83" i="5"/>
  <c r="BL96" i="5"/>
  <c r="BL121" i="5"/>
  <c r="BL50" i="5"/>
  <c r="BL62" i="5"/>
  <c r="BL74" i="5"/>
  <c r="BL87" i="5"/>
  <c r="BD264" i="5"/>
  <c r="AU264" i="5"/>
  <c r="AD264" i="5"/>
  <c r="U264" i="5"/>
  <c r="BL34" i="5"/>
  <c r="AW36" i="11"/>
  <c r="AW264" i="11" s="1"/>
  <c r="BJ24" i="11"/>
  <c r="BJ26" i="11"/>
  <c r="BJ165" i="11"/>
  <c r="BI174" i="11"/>
  <c r="BI264" i="11" s="1"/>
  <c r="BJ174" i="11"/>
  <c r="AK264" i="11"/>
  <c r="AM36" i="5"/>
  <c r="BL2" i="5"/>
  <c r="AM218" i="5"/>
  <c r="BJ2" i="11"/>
  <c r="AA218" i="5"/>
  <c r="AM263" i="5"/>
  <c r="BJ36" i="11" l="1"/>
  <c r="BJ264" i="11" s="1"/>
  <c r="O264" i="5"/>
  <c r="AA264" i="5"/>
  <c r="BL36" i="5"/>
  <c r="BL264" i="5" s="1"/>
  <c r="BK264" i="5"/>
  <c r="AM26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De La Cruz</author>
  </authors>
  <commentList>
    <comment ref="J24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 De La Cruz:</t>
        </r>
        <r>
          <rPr>
            <sz val="9"/>
            <color indexed="81"/>
            <rFont val="Tahoma"/>
            <family val="2"/>
          </rPr>
          <t xml:space="preserve">
No es territorial</t>
        </r>
      </text>
    </comment>
  </commentList>
</comments>
</file>

<file path=xl/sharedStrings.xml><?xml version="1.0" encoding="utf-8"?>
<sst xmlns="http://schemas.openxmlformats.org/spreadsheetml/2006/main" count="10077" uniqueCount="1944">
  <si>
    <t>Santiago de tolú/Sucre (DANE: 70820)</t>
  </si>
  <si>
    <t xml:space="preserve">TOLU AL SERVICIO DE LA GENTE </t>
  </si>
  <si>
    <t>Indicadores de Bienestar</t>
  </si>
  <si>
    <t>Linea_Estrategica</t>
  </si>
  <si>
    <t>Codigo_Indicador_Bienestar</t>
  </si>
  <si>
    <t>Nombre_Indicador_Bienestar</t>
  </si>
  <si>
    <t>Año_Linea_Base</t>
  </si>
  <si>
    <t>Valor_Linea_Base</t>
  </si>
  <si>
    <t>Fuente</t>
  </si>
  <si>
    <t>Meta_Cuatrenio</t>
  </si>
  <si>
    <t xml:space="preserve">SANTIAGO DE TOLÚ AL SERVICIO  DEL MEDIO AMBIENTE Y LA SOSTENIBILIDAD </t>
  </si>
  <si>
    <t>68895|32IB7679</t>
  </si>
  <si>
    <t>Plan de Gestión Integral de Residuos Sólidos PGIRS</t>
  </si>
  <si>
    <t>CR400</t>
  </si>
  <si>
    <t>áreas en proceso de restauración</t>
  </si>
  <si>
    <t>17662|32IB8327</t>
  </si>
  <si>
    <t>Numero de proyectos gestionados para la mitigación del riesgo y atención a desastres</t>
  </si>
  <si>
    <t>05642|32IB11738</t>
  </si>
  <si>
    <t>Obras hidráulicas para la mitigación del riesgo de desastres</t>
  </si>
  <si>
    <t xml:space="preserve">SANTIAGO DE TOLÚ AL SERVICIO DE LO SOCIAL </t>
  </si>
  <si>
    <t>CR326</t>
  </si>
  <si>
    <t>tasa de cobertura en educación superior</t>
  </si>
  <si>
    <t>2018</t>
  </si>
  <si>
    <t>MINEDUCACIÓN</t>
  </si>
  <si>
    <t>CR467</t>
  </si>
  <si>
    <t>cobertura neta  en la educación básica</t>
  </si>
  <si>
    <t>CR62</t>
  </si>
  <si>
    <t xml:space="preserve">deportistas que participan en eventos deportivos de alto rendimiento </t>
  </si>
  <si>
    <t>68020|43IB5397</t>
  </si>
  <si>
    <t>Acciones de apoyo integral al deporte y la recreacion</t>
  </si>
  <si>
    <t>05361|41IB1877</t>
  </si>
  <si>
    <t>Políticas públicas con enfoque diferencial construidas, actualizadas, implementadas y con seguimiento</t>
  </si>
  <si>
    <t>66045|41IB4973</t>
  </si>
  <si>
    <t>Políticas de atención a la infancia y adolescencia</t>
  </si>
  <si>
    <t>25324|41IB7169</t>
  </si>
  <si>
    <t>implementación política publica de mujer y genero</t>
  </si>
  <si>
    <t>66045|41IB4976</t>
  </si>
  <si>
    <t>Semanas de la juventud</t>
  </si>
  <si>
    <t>66045|41IB1155</t>
  </si>
  <si>
    <t>Espacios de inclusión para población con discapacidad</t>
  </si>
  <si>
    <t>15204|41IB12680</t>
  </si>
  <si>
    <t xml:space="preserve">porcentaje de implementación de la política pública envejecimiento y vejez
</t>
  </si>
  <si>
    <t>05501|41IB14329</t>
  </si>
  <si>
    <t xml:space="preserve">Porcentaje de población grupos étnicos intervenidos con acciones de promociona social </t>
  </si>
  <si>
    <t>66045|41IB1150</t>
  </si>
  <si>
    <t>Espacios de participación para la equidad de genero y la diversidad</t>
  </si>
  <si>
    <t>18785|41IB14993</t>
  </si>
  <si>
    <t>Porcentaje de víctimas registradas en el Sisbén IV</t>
  </si>
  <si>
    <t>08549|19IB8427</t>
  </si>
  <si>
    <t>Tasa de mortalidad por tumor maligno del cuello del útero</t>
  </si>
  <si>
    <t>2017</t>
  </si>
  <si>
    <t>MSPS</t>
  </si>
  <si>
    <t>CR330</t>
  </si>
  <si>
    <t>tasa de fecundidad específica en mujeres adolescentes de 15 a 19 años</t>
  </si>
  <si>
    <t>CR262</t>
  </si>
  <si>
    <t xml:space="preserve">porcentaje de población afiliada al sistema de salud </t>
  </si>
  <si>
    <t>CR15</t>
  </si>
  <si>
    <t>bienes y manifestaciones del patrimonio cultural reconocidos y protegidos</t>
  </si>
  <si>
    <t>2019</t>
  </si>
  <si>
    <t>MINISTERIO DE CULTURA</t>
  </si>
  <si>
    <t>05313|33IB9916</t>
  </si>
  <si>
    <t>Número de infraestructura cultural intervenida</t>
  </si>
  <si>
    <t>CR71</t>
  </si>
  <si>
    <t>déficit de vivienda cualitativo</t>
  </si>
  <si>
    <t>2005</t>
  </si>
  <si>
    <t>DANE</t>
  </si>
  <si>
    <t>CR72</t>
  </si>
  <si>
    <t>déficit de vivienda cuantitativo</t>
  </si>
  <si>
    <t>05361|40IB7962</t>
  </si>
  <si>
    <t>Espacio público disponible para la comunidad</t>
  </si>
  <si>
    <t>15600|40IB1195</t>
  </si>
  <si>
    <t>Cobertura de aseo</t>
  </si>
  <si>
    <t>70110|40IB9290</t>
  </si>
  <si>
    <t xml:space="preserve">
Cobertura de acueducto</t>
  </si>
  <si>
    <t>70110|40IB9291</t>
  </si>
  <si>
    <t xml:space="preserve">Cobertura de alcantarillado </t>
  </si>
  <si>
    <t>70124|45IB4406</t>
  </si>
  <si>
    <t>Índice de desempeño de Gobierno Digital</t>
  </si>
  <si>
    <t>FUNCIÓN PUBLICA</t>
  </si>
  <si>
    <t>15511|19IB9814</t>
  </si>
  <si>
    <t xml:space="preserve">Cobertura de programas integrales del adulto mayor </t>
  </si>
  <si>
    <t>19050|21IB7750</t>
  </si>
  <si>
    <t>Consolidación productiva del sector de energía eléctrica</t>
  </si>
  <si>
    <t>19824|23IB4361</t>
  </si>
  <si>
    <t>Número de personas capacitas para acceso y uso de las Tecnologías de la Información y las Comunicaciones en todo el territorio</t>
  </si>
  <si>
    <t xml:space="preserve">SANTIAGO DE TOLÚ AL SERVICIO DEL  DESARROLLO  ECONÓMICO TERRITORIAL  </t>
  </si>
  <si>
    <t>94|35IB16178</t>
  </si>
  <si>
    <t>Eventos para la promoción y fortalecimiento del sector turismo</t>
  </si>
  <si>
    <t>15511|17IB9781</t>
  </si>
  <si>
    <t xml:space="preserve">Número de productores beneficiados con estrategias de inclusión productiva </t>
  </si>
  <si>
    <t>MADR</t>
  </si>
  <si>
    <t>50686|17IB10857</t>
  </si>
  <si>
    <t>Productores Agropecuarios que Reciben Asistencia Técnica</t>
  </si>
  <si>
    <t>2014</t>
  </si>
  <si>
    <t>08558|35IB9692</t>
  </si>
  <si>
    <t xml:space="preserve">Valor agregado Municipal </t>
  </si>
  <si>
    <t>CR332</t>
  </si>
  <si>
    <t xml:space="preserve">tasa de informalidad laboral </t>
  </si>
  <si>
    <t>CR306</t>
  </si>
  <si>
    <t>red vial secundaria en buen estado</t>
  </si>
  <si>
    <t>CR307</t>
  </si>
  <si>
    <t>red vial terciaria en buen estado</t>
  </si>
  <si>
    <t>05615|17IB5761</t>
  </si>
  <si>
    <t xml:space="preserve">Productividad agrícola
</t>
  </si>
  <si>
    <t>19824|36IB4354</t>
  </si>
  <si>
    <t xml:space="preserve">Número de personas impactadas en la formalización y formación de empleo </t>
  </si>
  <si>
    <t>CR470</t>
  </si>
  <si>
    <t>tasa de muertes por accidentes de tránsito</t>
  </si>
  <si>
    <t>CR90</t>
  </si>
  <si>
    <t>entidades territoriales con servicios aéreos esenciales</t>
  </si>
  <si>
    <t>CR304</t>
  </si>
  <si>
    <t>red férrea en condiciones de operación</t>
  </si>
  <si>
    <t>CR374</t>
  </si>
  <si>
    <t>viajes realizados diariamente en sistemas de transporte público organizados</t>
  </si>
  <si>
    <t>SANTIAGO DE TOLÚ CON GOBERNANZA Y TRANSFORMADA PARA LA GENTE</t>
  </si>
  <si>
    <t>19050|45IB7677</t>
  </si>
  <si>
    <t>Medición del desempeño municipal</t>
  </si>
  <si>
    <t>DNP</t>
  </si>
  <si>
    <t>25326|4IB11706</t>
  </si>
  <si>
    <t>Estrategias para la participación ciudadana implementadas</t>
  </si>
  <si>
    <t>47605|45IB9113</t>
  </si>
  <si>
    <t>Indicador de Desempeño Fiscal IDF</t>
  </si>
  <si>
    <t>IDF</t>
  </si>
  <si>
    <t>19824|12IB4308</t>
  </si>
  <si>
    <t>Tasa de homicidios (por cada 100.000 habitantes)</t>
  </si>
  <si>
    <t>DNP A PARTIR DE MINDEFENSA Y DANE</t>
  </si>
  <si>
    <t>05147|4IB11264</t>
  </si>
  <si>
    <t>Índice de Ciudades Modernas (Puntaje)</t>
  </si>
  <si>
    <t>2016</t>
  </si>
  <si>
    <t>CR88</t>
  </si>
  <si>
    <t xml:space="preserve">entidades articuladas que producen información estadística estratégica, bajo las buenas prácticas estadísticas </t>
  </si>
  <si>
    <t>17662|12IB4074</t>
  </si>
  <si>
    <t>Tasa de violencia intrafamiliar</t>
  </si>
  <si>
    <t>DNP A PARTIR DE FISCALIA GENERAL DE LA NACIÓN Y DANE</t>
  </si>
  <si>
    <t>Programas y Productos</t>
  </si>
  <si>
    <t>LINEA ESTRATÉGICA</t>
  </si>
  <si>
    <t>COD SECTOR</t>
  </si>
  <si>
    <t>SECTOR ESTRATÉGICO</t>
  </si>
  <si>
    <t>CÓDIGO DEL PROGRAMA</t>
  </si>
  <si>
    <t>PROGRAMAS</t>
  </si>
  <si>
    <t>CÓDIGO DEL PRODUCTO</t>
  </si>
  <si>
    <t>PRODUCTOS ORIGAINALES DEL PDT</t>
  </si>
  <si>
    <t>PRODUCTOS DEFINITIVOS</t>
  </si>
  <si>
    <t>CÓDIGO DEL INDICADOR DE PRODUCTO</t>
  </si>
  <si>
    <t>INDICADOR</t>
  </si>
  <si>
    <t>META DEL CUATRIENIO</t>
  </si>
  <si>
    <t>VALOR UNITARIO</t>
  </si>
  <si>
    <t>COSTO</t>
  </si>
  <si>
    <t>RECURSOS PROPIOS</t>
  </si>
  <si>
    <t>SGP</t>
  </si>
  <si>
    <t>REGALIAS</t>
  </si>
  <si>
    <t>COFINANCIACÍON</t>
  </si>
  <si>
    <t>CREDITOS</t>
  </si>
  <si>
    <t>OTROS</t>
  </si>
  <si>
    <t>AMBIENTE Y DESARROLLO SOSTENIBLE</t>
  </si>
  <si>
    <t>Gestión integral del recurso hídrico - Tolú, protege sus fuentes hídricas para la productividad y el bienestar social de la gente</t>
  </si>
  <si>
    <t>Obras y medidas de adecuación hidráulica.</t>
  </si>
  <si>
    <t>Obras hidráulicas construidas.</t>
  </si>
  <si>
    <t>Seguimiento y monitoreo de calidad del agua y de sedimentos</t>
  </si>
  <si>
    <t>seguimiento y monitoreo de la calidad del agua realizado</t>
  </si>
  <si>
    <t>Ordenamiento ambiental territorial - Tolú, ordenado ambientalmente para la gestión del riesgo y la mitigación y adaptación al cambio climático</t>
  </si>
  <si>
    <t>Documentos de estudios técnicos para el ordenamiento ambiental territorial</t>
  </si>
  <si>
    <t>Documentos de estudios técnicos para el conocimiento y reducción del riesgo de desastres elaborados</t>
  </si>
  <si>
    <r>
      <t>Obras para el control y reducción de la erosión costera</t>
    </r>
    <r>
      <rPr>
        <sz val="11"/>
        <color rgb="FF0070C0"/>
        <rFont val="Calibri"/>
        <family val="2"/>
      </rPr>
      <t xml:space="preserve"> - Obras para el control y reducción de la erosión</t>
    </r>
  </si>
  <si>
    <t>Obras para el control y reducción de la erosión costera - Obras para el control y reducción de la erosión</t>
  </si>
  <si>
    <t>Estructura construida</t>
  </si>
  <si>
    <t>Fortalecimiento de los organismos de socorro</t>
  </si>
  <si>
    <t>Estrategias para el fortalecimiento de los organismos de socorro adelantadas</t>
  </si>
  <si>
    <t>Fortalecimiento del comité local de emergencias</t>
  </si>
  <si>
    <t>Acciones para el fortalecimiento del comité local de emergencias adelantadas</t>
  </si>
  <si>
    <t>GOBIERNO TERRITORIAL</t>
  </si>
  <si>
    <t>Servicio de educación informal</t>
  </si>
  <si>
    <t>Personas capacitadas</t>
  </si>
  <si>
    <t>Gestión del cambio climático para un desarrollo bajo en carbono y resiliente al clima - Tolú, ordenado ambientalmente para la gestión del riesgo y la mitigación y adaptación al cambio climático</t>
  </si>
  <si>
    <t>Servicio de divulgación de la información en gestión del cambio climático para un desarrollo bajo en carbono y resiliente al clima</t>
  </si>
  <si>
    <t xml:space="preserve">Campañas de información en gestión de cambio climático realizadas </t>
  </si>
  <si>
    <t>Piezas de comunicación sobre gestión de cambio climático editadas</t>
  </si>
  <si>
    <t>Estufas ecoeficientes</t>
  </si>
  <si>
    <t>Estufas ecoeficientes instaladas y en operación</t>
  </si>
  <si>
    <t>Tolú, con gestión integral de residuos sólidos para la sostenibilidad</t>
  </si>
  <si>
    <t>Identificación y control de puntos críticos generados por inadecuada disposición de residuos sólidos</t>
  </si>
  <si>
    <t>Puntos críticos identificados y controlados</t>
  </si>
  <si>
    <t>Caracterización sociodemografica  de recicladores</t>
  </si>
  <si>
    <t>Promoción de la cultura del reciclaje en el municipio</t>
  </si>
  <si>
    <t>Campañas de reciclaje</t>
  </si>
  <si>
    <t>Piezas comunicativas elaboradas y difundidas</t>
  </si>
  <si>
    <t>Promoción de organizaciones de recicladores</t>
  </si>
  <si>
    <t>Organizaciones de recicladores apoyadas</t>
  </si>
  <si>
    <t>Educación ambiental en temas de manejo de residuos sólidos</t>
  </si>
  <si>
    <t>Campañas de educación ambiental realizadas</t>
  </si>
  <si>
    <t xml:space="preserve">Proyectos ambientales escolares </t>
  </si>
  <si>
    <t>Conservación de la biodiversidad y sus servicios ecosistémicos - Tolú, comprometida con la protección de la biodiversidad y los recursos ecosistémicos</t>
  </si>
  <si>
    <t>Servicio de restauración de ecosistemas</t>
  </si>
  <si>
    <t>Áreas en proceso de restauración</t>
  </si>
  <si>
    <t>Servicio de reforestación de ecosistemas</t>
  </si>
  <si>
    <t>Plantaciones forestales realizadas</t>
  </si>
  <si>
    <t>Servicio de control y vigilancia al tráfico ilegal de especies</t>
  </si>
  <si>
    <t>Operativos de control y vigilancia realizados</t>
  </si>
  <si>
    <t>Infraestructura ecoturística construida</t>
  </si>
  <si>
    <t xml:space="preserve">Infraestructura ecoturística construida </t>
  </si>
  <si>
    <t>Servicio de producción de plántulas en viveros</t>
  </si>
  <si>
    <t>Plántulas producidas</t>
  </si>
  <si>
    <t>Control ambiental de zonas circundantes a la laguna de oxidación</t>
  </si>
  <si>
    <t>Estrategias para el control ambiental de las zonas circundantes a la laguna de oxidación</t>
  </si>
  <si>
    <t>Educación ambiental para la protección del ambiente</t>
  </si>
  <si>
    <t>Servicio de protección de playas</t>
  </si>
  <si>
    <t>Acciones adelantadas para la protección de playas</t>
  </si>
  <si>
    <t>Servicio de protección y recuperación de fauna y flora</t>
  </si>
  <si>
    <t>Proyectos adelantados para la protección y recuperación de fauna y flora</t>
  </si>
  <si>
    <t>CULTURA</t>
  </si>
  <si>
    <t>Promoción y acceso efectivo a procesos culturales y artísticos - Tolú con promoción de la cultural para la gente</t>
  </si>
  <si>
    <t>Bibliotecas adecuadas</t>
  </si>
  <si>
    <t>Casas de la cultura adecuadas</t>
  </si>
  <si>
    <t>Servicio de promoción de actividades culturales</t>
  </si>
  <si>
    <t>Eventos de promoción de actividades culturales realizados</t>
  </si>
  <si>
    <t>Servicio de asistencia técnica en el fortalecimiento de los consejeros de cultura</t>
  </si>
  <si>
    <t>Asistencias técnicas a los consejeros de cultura realizadas</t>
  </si>
  <si>
    <t>Servicio de mantenimiento de infraestructura cultural</t>
  </si>
  <si>
    <t>Infraestructura cultural intervenida</t>
  </si>
  <si>
    <t>Fomento para la creación de grupos musicales, danzas y teatro</t>
  </si>
  <si>
    <t>Grupos musicales, de danza y/o de teatro creados</t>
  </si>
  <si>
    <t>Programas educativos de arte y cultura</t>
  </si>
  <si>
    <t>Programas educativos de arte y cultura desarrollados</t>
  </si>
  <si>
    <t>VIVIENDA, CIUDAD Y TERRITORIO</t>
  </si>
  <si>
    <t>Ordenamiento territorial y desarrollo urbano - Tolú con espacio público para la gente</t>
  </si>
  <si>
    <t>Documentos de planeación</t>
  </si>
  <si>
    <t>Documentos de planeación en Ordenamiento Territorial implementados</t>
  </si>
  <si>
    <t>Parques mejorados</t>
  </si>
  <si>
    <t>Zonas verdes mantenidas</t>
  </si>
  <si>
    <t>Estudios de pre inversión e inversión</t>
  </si>
  <si>
    <t xml:space="preserve">Estudios o diseños realizados </t>
  </si>
  <si>
    <t>Política publica de uso del espacio publico</t>
  </si>
  <si>
    <t>Política Publica de uso del espacio publico establecida</t>
  </si>
  <si>
    <t>Seguimiento y control a la reglamentación de la publicidad exterior</t>
  </si>
  <si>
    <t>Acciones adelantadas para el control de la publicidad exterior</t>
  </si>
  <si>
    <t>INCLUSIÓN SOCIAL Y RECONCILIACIÓN</t>
  </si>
  <si>
    <t>Atención integral de población en situación permanente de desprotección social y/o familiar - Tolú, para los habitantes de la calle</t>
  </si>
  <si>
    <t>Servicios de caracterización demográfica y socioeconómica de las personas habitantes de la calle</t>
  </si>
  <si>
    <t>Personas caracterizadas</t>
  </si>
  <si>
    <t>Servicio de articulación de oferta social para la población habitante de calle</t>
  </si>
  <si>
    <t>Personas atendidas con oferta institucional</t>
  </si>
  <si>
    <t>Servicio de atención integral al habitante de la calle</t>
  </si>
  <si>
    <t xml:space="preserve">Personas atendidas con servicios integrales </t>
  </si>
  <si>
    <t>Tolú, para la diversidad étnica</t>
  </si>
  <si>
    <t>Prevención y Protección de los DH y DHH de las poblaciones etnicas</t>
  </si>
  <si>
    <t>Eventos de promocion y prevencion de DH yDHH de las poblaciones etnicas</t>
  </si>
  <si>
    <t>Memoria Histórica de las poblaciones étnicas</t>
  </si>
  <si>
    <t>Procesos colectivos de memoria histórica y archivos de derechos humanos apoyados</t>
  </si>
  <si>
    <t>Oferta social y económica para las poblaciones étnicas</t>
  </si>
  <si>
    <t>Hogares étnicos con unidades productivas para autoconsumo instaladas</t>
  </si>
  <si>
    <t>Participación de las poblaciones étnicas</t>
  </si>
  <si>
    <t>Mesas de participación con comunidades indígenas y afrocolombianas</t>
  </si>
  <si>
    <t>SALUD Y PROTECCIÓN SOCIAL</t>
  </si>
  <si>
    <t>Inspección, vigilancia y control - Tolú con inspección, vigilancia y control en salud para la gente</t>
  </si>
  <si>
    <t>Servicio de inspección, vigilancia y control</t>
  </si>
  <si>
    <t>visitas realizadas</t>
  </si>
  <si>
    <t>Servicio de adopción y seguimiento de acciones y medidas especiales</t>
  </si>
  <si>
    <t>acciones y medidas especiales ejecutadas</t>
  </si>
  <si>
    <t>Servicio de asistencia técnica en inspección, vigilancia y control</t>
  </si>
  <si>
    <t>asistencias técnica en Inspección, Vigilancia y Control realizadas</t>
  </si>
  <si>
    <t>Servicio de implementación de estrategias para el fortalecimiento del control social en salud</t>
  </si>
  <si>
    <t>estrategias para el fortalecimiento del control social en salud implementadas</t>
  </si>
  <si>
    <t>Programa de saneamiento fiscal en la E.S.E. Hospital Local de Santiago de Tolú</t>
  </si>
  <si>
    <t>Programas de saneamiento fiscal desarrollados</t>
  </si>
  <si>
    <t>Atención integral de población en situación permanente de desprotección social y/o familiar - Tolú, para una vejez digna</t>
  </si>
  <si>
    <t>Centros de protección social para el adulto mayor adecuados</t>
  </si>
  <si>
    <t>Servicios de atención y protección integral al adulto mayor</t>
  </si>
  <si>
    <t>Adultos mayores atendidos con servicios integrales</t>
  </si>
  <si>
    <t>Consolidar la Política Pública municipal para la población de adultos mayores</t>
  </si>
  <si>
    <t>Política Pública municipal para la población de adultos mayores establecida y acogida</t>
  </si>
  <si>
    <t>Tolú, para una vejez digna</t>
  </si>
  <si>
    <t>Servicio de apoyo financiero para el adulto mayor</t>
  </si>
  <si>
    <t>Subsidios del Programa Colombia Mayor entregados</t>
  </si>
  <si>
    <t>Acceso de la población a los servicios de agua potable y saneamiento básico - Tolú con agua potable y saneamiento básico para la gente</t>
  </si>
  <si>
    <t>Servicios de asistencia técnica en manejo de residuos solidos</t>
  </si>
  <si>
    <t>Personas asistidas técnicamente</t>
  </si>
  <si>
    <t>Servicios de implementación del Plan de Gestión Integral de Residuos Solidos PGIRS</t>
  </si>
  <si>
    <t>Plan de Gestión Integral de Residuos Solidos implementado</t>
  </si>
  <si>
    <t>Servicios de seguimiento al Plan de Gestión Integral de Residuos Solidos PGIRS</t>
  </si>
  <si>
    <t>Plan de Gestión Integral de Residuos Solidos con seguimiento</t>
  </si>
  <si>
    <t>Atención, asistencia  y reparación integral a las víctimas - Tolú con Atención, asistencia y reparación integral a las víctimas</t>
  </si>
  <si>
    <t>Centros regionales de atención a víctimas construidos</t>
  </si>
  <si>
    <t xml:space="preserve">Centros regionales de atención a víctimas construidos </t>
  </si>
  <si>
    <t>Centros regionales o puntos de atención a víctimas dotados</t>
  </si>
  <si>
    <t>Puntos de atención a víctimas dotados</t>
  </si>
  <si>
    <t>Servicio de orientación y comunicación a las víctimas</t>
  </si>
  <si>
    <t>Solicitudes tramitadas</t>
  </si>
  <si>
    <t>Servicios de implementaciónde medidas de satisfacción y acompañamiento a las víctimas del conflicto armado</t>
  </si>
  <si>
    <t>Víctimas reconocidas, recordadas y dignificadas por el Estado.</t>
  </si>
  <si>
    <t>Victimas con acompañamiento diferencial en el marco del proceso de reparación integral individual</t>
  </si>
  <si>
    <t>Servicio de apoyo para la seguridad alimentaria</t>
  </si>
  <si>
    <t>Hogares apoyados para seguridad alimentaria</t>
  </si>
  <si>
    <t>Hogares víctimas con asistencia técnica para seguridad alimentaria</t>
  </si>
  <si>
    <t>Servicio de divulgación y socialización para la implementación del proceso de reparación colectiva</t>
  </si>
  <si>
    <t>Jornadas de alistamiento realizadas</t>
  </si>
  <si>
    <t>Caracterización de la población victima del conflicto armado</t>
  </si>
  <si>
    <t>MINAS Y ENERGÍA</t>
  </si>
  <si>
    <t>Consolidar el mercado de gas combustible a nivel residencial, comercial e industrial - Tolú con energía eléctrica y gas natural para la gente</t>
  </si>
  <si>
    <t>Servicio de apoyo financiero para la financiación de proyectos de infraestructura para el servicio público de gas</t>
  </si>
  <si>
    <t>Proyectos financiados</t>
  </si>
  <si>
    <t>Consolidación productiva del sector de energía eléctrica - Tolú con energía eléctrica y gas natural para la gente</t>
  </si>
  <si>
    <t>Redes domiciliarias de energía eléctrica instaladas</t>
  </si>
  <si>
    <t>Viviendas en zonas rurales conectadas a la red del sistema de distribución local de energía eléctrica</t>
  </si>
  <si>
    <t>Promoción de energías alternativas en zonas rurales no interconectadas</t>
  </si>
  <si>
    <t>Viviendas rurales con sistemas de energía solar fotovoltaica</t>
  </si>
  <si>
    <t>Facilitar el acceso y uso de las Tecnologías de la Información y las Comunicaciones (TIC) en todo el territorio nacional - Tolú con internet para la gente</t>
  </si>
  <si>
    <t>Servicio de acceso Zonas Wifi</t>
  </si>
  <si>
    <t>Zonas Wifi en áreas urbanas con redes terrestres instaladas</t>
  </si>
  <si>
    <t>Zonas Wifi en áreas rurales instaladas</t>
  </si>
  <si>
    <t>TECNOLOGÍAS DE LA INFORMACIÓN Y LAS COMUNICACIONES</t>
  </si>
  <si>
    <t>Servicio de difusión para promover el uso de internet</t>
  </si>
  <si>
    <t xml:space="preserve">Publicaciones realizadas en medios masivos de comunicación sobre las Zonas Wifi de acceso público gratuito </t>
  </si>
  <si>
    <t>Tolú, para la Equidad de Mujeres protagonistas del desarrollo - Tolú, para la Equidad de Mujeres protagonistas del desarrollo</t>
  </si>
  <si>
    <t>Política Pública de mujeres</t>
  </si>
  <si>
    <t>Política Pública municipal para las mujeres establecida y acogida</t>
  </si>
  <si>
    <t>Atención y apoyo de mujeres víctimas de hechos de violencia en su contra</t>
  </si>
  <si>
    <t>Espacios para la atención de mujeres victimas de violencia</t>
  </si>
  <si>
    <t>Caracterización de mujeres cabeza de familia</t>
  </si>
  <si>
    <t>Celebración del día internacional de la mujer</t>
  </si>
  <si>
    <t>Eventos realizados</t>
  </si>
  <si>
    <t>Creación de la oficina de la mujer para la atención prioritaria y garantía de derechos</t>
  </si>
  <si>
    <t>Oficina de la mujer creada</t>
  </si>
  <si>
    <t>Programas para generar ingresos dirigidos principalmente a madres cabeza de familia</t>
  </si>
  <si>
    <t>Proyectos de emprendimiento formulados para inclusión productiva de mujeres cabeza de familia</t>
  </si>
  <si>
    <t>Servicio de divulgación para la promoción y prevención de los derechos de la mujer</t>
  </si>
  <si>
    <t>Mujeres atendidas con servicio de protección para el restablecimiento de derechos</t>
  </si>
  <si>
    <t>Tolú, para la diversidad sexual e identidad de género</t>
  </si>
  <si>
    <t>Consolidar la Política Pública municipal para la diversidad sexual e identidad de género</t>
  </si>
  <si>
    <t>Política Pública municipal para la diversidad sexual e identidad de genero establecida y acogida</t>
  </si>
  <si>
    <t>Caracterización de la población LGBTI</t>
  </si>
  <si>
    <t>Estrategias de inclusión productiva y de generación de ingresos para la población LGTBI</t>
  </si>
  <si>
    <t>Proyectos de emprendimiento formulados para inclusión productiva de la población LGTBI</t>
  </si>
  <si>
    <t>Servicio de atención integral  a la población LGBTI</t>
  </si>
  <si>
    <t>Personas atendidas</t>
  </si>
  <si>
    <t>Servicio de divulgación para la promoción y prevención de los derechos para la población LGTBI</t>
  </si>
  <si>
    <t xml:space="preserve">Eventos de divulgación realizados </t>
  </si>
  <si>
    <t>Atención integral de población en situación permanente de desprotección social y/o familiar - Tolú, para la población con discapacidad</t>
  </si>
  <si>
    <t>Servicios de atención integral a población en condición de discapacidad</t>
  </si>
  <si>
    <t>Personas atendidas con servicios integrales</t>
  </si>
  <si>
    <t>Capacitación sobre el marco legal y proceso de inclusión de personas con discapacidad</t>
  </si>
  <si>
    <t>Capacitaciones realizadas</t>
  </si>
  <si>
    <t>Capacitar a la población en situación de discapacidad para su inserción laboral</t>
  </si>
  <si>
    <t>Personas con discapacidad capacitadas</t>
  </si>
  <si>
    <t>Caracterización de la población en situación de discapacidad</t>
  </si>
  <si>
    <t>Consolidar la Política Pública municipal para la población en situación de discapacidad</t>
  </si>
  <si>
    <t>Política Pública municipal para la población con discapacidad  establecida y acogida</t>
  </si>
  <si>
    <t>Desarrollo Integral de Niños, Niñas, Adolescentes y sus Familias - Tolú, para la Primera Infancia, Infancia y Adolescencia</t>
  </si>
  <si>
    <t>Servicio de divulgación para la promoción y prevención de los derechos de los niños, niñas y adolescentes</t>
  </si>
  <si>
    <t>Servicio de protección para el restablecimiento de derechos de niños, niñas, adolescentes y jóvenes</t>
  </si>
  <si>
    <t>Niños, niñas, adolescentes y jóvenes atendidos con servicio de protección para el restablecimiento de derechos</t>
  </si>
  <si>
    <t>Servicio dirigidos a la atención de niños, niñas, adolescentes y jóvenes, con enfoque pedagógico y restaurativo encaminados a la inclusión social</t>
  </si>
  <si>
    <t>Niños, niñas, adolescentes y jóvenes atendidios en los servicios de restablecimiento en la administración de justicia</t>
  </si>
  <si>
    <t>Consolidación de la Política Pública diferencial para la primera infancia, infancia y adolescencia</t>
  </si>
  <si>
    <t>Política Pública diferencial para la primera infancia, infancia y adolescencia establecida y acogida</t>
  </si>
  <si>
    <t>Gestión para el mejoramiento de la infraestructura de los CDI</t>
  </si>
  <si>
    <t>CDI mejorados</t>
  </si>
  <si>
    <t>Servicio de prevención del trabajo infantil</t>
  </si>
  <si>
    <t>Campañas realizadas</t>
  </si>
  <si>
    <t>Tolú, para la juventud</t>
  </si>
  <si>
    <t>Política Pública para las juventud</t>
  </si>
  <si>
    <t>Política Pública municipal para las juventud establecida</t>
  </si>
  <si>
    <t>Promoción de la atención integral a los jóvenes</t>
  </si>
  <si>
    <t>Feria de servicios realizadas</t>
  </si>
  <si>
    <t>Semana de la juventud</t>
  </si>
  <si>
    <t>Semanas de la juventud desarrolladas</t>
  </si>
  <si>
    <t>TRABAJO</t>
  </si>
  <si>
    <t>Servicio de protección laboral al joven trabajador</t>
  </si>
  <si>
    <t>Estrategia para la implementación y territorialización de la política pública del joven trabajador desarrollada</t>
  </si>
  <si>
    <t>DEPORTE Y RECREACIÓN</t>
  </si>
  <si>
    <t>Fomento a la recreación, la actividad física y el deporte</t>
  </si>
  <si>
    <t>Servicio de administración de la infraestructura deportiva</t>
  </si>
  <si>
    <t>Infraestructura deportiva en operación</t>
  </si>
  <si>
    <t>Servicio de mantenimiento a la infraestructura deportiva</t>
  </si>
  <si>
    <t>Infraestructura deportiva mantenida</t>
  </si>
  <si>
    <t>Servicio de Escuelas Deportivas</t>
  </si>
  <si>
    <t>Escuelas deportivas implementadas</t>
  </si>
  <si>
    <t>Parques recreativos construidos</t>
  </si>
  <si>
    <t>Parques construidos</t>
  </si>
  <si>
    <t>Gimnasios al aire libre estáticos</t>
  </si>
  <si>
    <t>Gimnasios al aire libre construidos</t>
  </si>
  <si>
    <t>Servicio de organización de eventos deportivos comunitarios</t>
  </si>
  <si>
    <t>Eventos deportivos comunitarios realizados</t>
  </si>
  <si>
    <t>Servicio de promoción de la actividad física, la recreación y el deporte</t>
  </si>
  <si>
    <t>Personas que acceden a servicios deportivos, recreativos y de actividad física</t>
  </si>
  <si>
    <t>Dotación de elementos deportivos a Instituciones educativas</t>
  </si>
  <si>
    <t>Instituciones educativas dotadas con elementos deportivos</t>
  </si>
  <si>
    <t>Inventario Fisico-Espacial del Municipio</t>
  </si>
  <si>
    <t>Inventario Fisico-Espacial del Municipio realizado</t>
  </si>
  <si>
    <t>Acueductos construidos</t>
  </si>
  <si>
    <t>Servicio de apoyo financiero para subsidios al consumo en los servicios públicos domiciliarios</t>
  </si>
  <si>
    <t>Recursos entregados en subsidios al consumo</t>
  </si>
  <si>
    <t>Gestión para la construcción del acueducto regional golfo de Morrosquillo en el marco del Pacto Territorial Golfo de Morrosquillo</t>
  </si>
  <si>
    <t>Acueductos regionales construidos</t>
  </si>
  <si>
    <t>Promoción del uso adecuado y racional del agua</t>
  </si>
  <si>
    <t>Campañas de promoción realizadas</t>
  </si>
  <si>
    <t>Alcantarillados construidos</t>
  </si>
  <si>
    <t>Unidades sanitarias con saneamiento básico construidas</t>
  </si>
  <si>
    <t xml:space="preserve">Unidades sanitarias con saneamiento básico construidas para vivienda Rural </t>
  </si>
  <si>
    <t>PSMV</t>
  </si>
  <si>
    <t>Seguimiento e Implementación del PSMV</t>
  </si>
  <si>
    <t>seguimiento y control a empresas prestadoras de servicios públicos</t>
  </si>
  <si>
    <t>visitas de seguimiento realizadas</t>
  </si>
  <si>
    <t>INTERIOR</t>
  </si>
  <si>
    <t>Fortalecimiento de la convivencia y la seguridad ciudadana - Tolú, con promoción de derechos humano para la gente</t>
  </si>
  <si>
    <t>Servicio de apoyo financiero para la implementación de proyectos en materia de derechos humanos</t>
  </si>
  <si>
    <t>Proyectos cofinanciados</t>
  </si>
  <si>
    <t>Cultura y educación en derechos humanos</t>
  </si>
  <si>
    <t>Capacitaciones y divulgaciones realizadas</t>
  </si>
  <si>
    <t>Fortalecimiento de espacios para la promoción de los derechos humanos</t>
  </si>
  <si>
    <t>Espacios desarrollados en torno a la promoción de derechos humanos</t>
  </si>
  <si>
    <t>Inclusión Social, Política y Económica de la población en proceso de reintegración y reincorporación y sus familias</t>
  </si>
  <si>
    <t>Estrategias de de inclusión social, política y económicas adelantadas</t>
  </si>
  <si>
    <t>Espacios para la promoción del acceso a la justicia a nivel rural</t>
  </si>
  <si>
    <t>Espacios de promoción realizados</t>
  </si>
  <si>
    <t>Servicio de promoción de convivencia y no repetición</t>
  </si>
  <si>
    <t>Campañas de promoción de convivencia y no repetición realizadas</t>
  </si>
  <si>
    <t>Gestión, protección y salvaguardia del patrimonio cultural colombiano - Tolú con patrimonio cultural para la gente</t>
  </si>
  <si>
    <t>Servicios de preservación del patrimonio bibliográfico y documental</t>
  </si>
  <si>
    <t>Bienes bibliográficos y documentales preservados</t>
  </si>
  <si>
    <t>Servicio de educación informal a la ciudadanía en asuntos patrimoniales</t>
  </si>
  <si>
    <t>Monumento histórico construido</t>
  </si>
  <si>
    <t>Monumentos históricos construidos</t>
  </si>
  <si>
    <t>Serviciode divulgación y publicación del Patrimonio cultural</t>
  </si>
  <si>
    <t>Publicaciones realizadas</t>
  </si>
  <si>
    <t>Apoyo financiero para la celebración de la semana santa</t>
  </si>
  <si>
    <t>Semanas santas apoyadas financieramente</t>
  </si>
  <si>
    <t>Inventario cultural municipal</t>
  </si>
  <si>
    <t>Inventario cultural municipal realizado</t>
  </si>
  <si>
    <t>Recuperación del centro histórico de Tolú</t>
  </si>
  <si>
    <t>Acciones adelantadas para la recuperación del centro histórico</t>
  </si>
  <si>
    <t>Prestación de servicios de salud - Tolú con atención en salud para la gente</t>
  </si>
  <si>
    <t xml:space="preserve">Servicio de atención en salud a la población
</t>
  </si>
  <si>
    <t>Personas atendidas con servicio de salud</t>
  </si>
  <si>
    <t xml:space="preserve">Unidades móviles para la atención médica adquiridas y dotadas
</t>
  </si>
  <si>
    <t>Unidades móviles para la atención médica adquiridas y dotadas</t>
  </si>
  <si>
    <t>Servicio de apoyo para la dotación hospitalaria</t>
  </si>
  <si>
    <t>Sedes dotadas</t>
  </si>
  <si>
    <t>Subsidio a la oferta del SGP</t>
  </si>
  <si>
    <t>Servicio de promoción de afiliaciones al Sistema General de Seguridad Social de la población nivel 1 y 2 del SISBEN en el municipio</t>
  </si>
  <si>
    <t>Afiliaciones al SISBEN</t>
  </si>
  <si>
    <t>Gestión para la Construcción del Hospital Regional</t>
  </si>
  <si>
    <t>Hospital regional en construcción</t>
  </si>
  <si>
    <t>EDUCACIÓN</t>
  </si>
  <si>
    <t>Calidad y fomento de la educación superior - Tolú con educación superior o terciaria para la gente</t>
  </si>
  <si>
    <t>Servicio de fomento para el acceso a la educación superior o terciaria</t>
  </si>
  <si>
    <t>Beneficiarios de estrategias o programas de  fomento para el acceso a la educación superior o terciaria</t>
  </si>
  <si>
    <t>Servicio de apoyo financiero para el acceso a la educación superior o terciaria</t>
  </si>
  <si>
    <t>Beneficiarios de estrategias o programas de  apoyo financiero para el acceso a la educación superior  o terciaria</t>
  </si>
  <si>
    <t>Convenios interinstitucionales para el aumento de la oferta académica en educación superior, terciaria y educación para el trabajo.</t>
  </si>
  <si>
    <t>Población beneficiada</t>
  </si>
  <si>
    <t>CIENCIA, TECNOLOGÍA E INNOVACIÓN</t>
  </si>
  <si>
    <t>Servicio de apoyo financiero para la formación de nivel doctoral</t>
  </si>
  <si>
    <t>Beneficiarios formación de nivel doctoral</t>
  </si>
  <si>
    <t>Servicio de apoyo financiero para la formación de nivel maestría</t>
  </si>
  <si>
    <t>Becas para formación nivel de maestrías</t>
  </si>
  <si>
    <t>Salud pública - Tolú con salud preventiva y hábitat saludables para gente</t>
  </si>
  <si>
    <t>Servicio de gestión del riesgo para abordar situaciones prevalentes de origen laboral</t>
  </si>
  <si>
    <t>Campañas de gestión del riesgo para abordar situaciones prevalentes de origen laboral implementadas</t>
  </si>
  <si>
    <t>Servicio de gestión del riesgo para enfermedades emergentes, reemergentes y desatendidas</t>
  </si>
  <si>
    <t>Campañas de gestión del riesgo para enfermedades emergentes, reemergentes y desatendidas implementadas</t>
  </si>
  <si>
    <t>Servicio de gestión del riesgo para enfermedades inmunoprevenibles</t>
  </si>
  <si>
    <t>Campañas de gestión del riesgo para enfermedades inmunoprevenibles  implementadas</t>
  </si>
  <si>
    <t>Servicio de gestión del riesgo para temas de consumo, aprovechamiento biológico, calidad e inocuidad de los alimentos</t>
  </si>
  <si>
    <t>Campañas de gestión del riesgo para temas de consumo, aprovechamiento biológico, calidad e inocuidad de los alimentos implementadas</t>
  </si>
  <si>
    <t>Servicio de suministro de insumos para el manejo de eventos de interés en salud pública</t>
  </si>
  <si>
    <t>Personas en capacidad de ser atendidas</t>
  </si>
  <si>
    <t>Servicio de atención en salud pública en situaciones de emergencias y desastres</t>
  </si>
  <si>
    <t>Servicio de gestión del riesgo en temas de consumo de sustancias psicoactivas</t>
  </si>
  <si>
    <t>Campañas de gestión del riesgo en temas de consumo de sustancias psicoactivas implementadas</t>
  </si>
  <si>
    <t>Servicio de gestión del riesgo para abordar situaciones de salud relacionadas con condiciones ambientales</t>
  </si>
  <si>
    <t>Campañas de gestión del riesgo en temas de condiciones ambientales implementadas</t>
  </si>
  <si>
    <t xml:space="preserve">Servicio de gestión del riesgo en temas de salud sexual y reproductiva 
</t>
  </si>
  <si>
    <t>Campañas de gestión del riesgo en temas de salud sexual y reproductiva implementadas</t>
  </si>
  <si>
    <t xml:space="preserve">Servicio de gestión del riesgo en temas de trastornos mentales 
</t>
  </si>
  <si>
    <t>Campañas de gestión del riesgo en temas de trastornos mentales implementadas</t>
  </si>
  <si>
    <t>fortalecer las estrategias para atención integral de las enfermedades prevalentes en la infancia</t>
  </si>
  <si>
    <t>Calidad, cobertura y fortalecimiento de la educación inicial, prescolar, básica y media - Tolú con educación inicial, primaria y secundaria para la gente.</t>
  </si>
  <si>
    <t>Servicio de fortalecimiento a las capacidades de los docentes de educación preescolar, básica y media</t>
  </si>
  <si>
    <t>Docentes de educación inicial, preescolar, básica y media beneficiados con estrategias de mejoramiento de sus capacidades</t>
  </si>
  <si>
    <t>Servicio de fomento para el acceso a la educación inicial, preescolar, básica y media.</t>
  </si>
  <si>
    <t xml:space="preserve">Personas beneficiadas con estrategias de fomento para el acceso a la educación inicial, preescolar, básica y media. </t>
  </si>
  <si>
    <t>Servicio de apoyo a la permanencia con alimentación escolar</t>
  </si>
  <si>
    <t>Beneficiarios de la alimentación escolar</t>
  </si>
  <si>
    <t>Servicio de apoyo a la permanencia con transporte escolar</t>
  </si>
  <si>
    <t>Beneficiarios de transporte escolar</t>
  </si>
  <si>
    <t>Servicio de alfabetización</t>
  </si>
  <si>
    <t xml:space="preserve">Personas beneficiarias con modelos de alfabetización </t>
  </si>
  <si>
    <t>Servicio educativos de promoción del bilingüismo</t>
  </si>
  <si>
    <t>Estudiantes beneficiados con estrategias de promoción del bilingüismo</t>
  </si>
  <si>
    <t>Infraestructura educativa mejorada</t>
  </si>
  <si>
    <t xml:space="preserve">Sedes educativas mejoradas </t>
  </si>
  <si>
    <t>Infraestructura educativa dotada</t>
  </si>
  <si>
    <t>Formación y preparación de deportistas</t>
  </si>
  <si>
    <t>Servicio de preparación deportiva</t>
  </si>
  <si>
    <t>Atletas preparados</t>
  </si>
  <si>
    <t>Atención integral y apoyo económico a deportistas</t>
  </si>
  <si>
    <t>Deprotistas beneficiados con atención integral o apoyo económico</t>
  </si>
  <si>
    <t>Gestión de recursos para la construcción de escenarios deportivos de alto rendimiento</t>
  </si>
  <si>
    <t>Escenarios deportivos gestionados exitosamente</t>
  </si>
  <si>
    <t>Acceso a soluciones de vivienda - Tolú con vivienda digna para la gente</t>
  </si>
  <si>
    <t>Servicio de apoyo financiero para mejoramiento de vivienda</t>
  </si>
  <si>
    <t>Hogares beneficiados con mejoramiento de una vivienda  </t>
  </si>
  <si>
    <t>Identificación de viviendas en zonas de alto riesgo</t>
  </si>
  <si>
    <t>Caracterización de viviendas realizada</t>
  </si>
  <si>
    <t>Reubicación de viviendas en zonas de alto riesgo</t>
  </si>
  <si>
    <t>Programas de reubicación de viviendas realizados</t>
  </si>
  <si>
    <t>Servicio de asistencia técnica y jurídica en saneamiento y titulación de predios</t>
  </si>
  <si>
    <t>Asistencias técnicas y jurídicas realizadas</t>
  </si>
  <si>
    <t>HACIENDA</t>
  </si>
  <si>
    <t>Viviendas de Interés Social urbanas construidas</t>
  </si>
  <si>
    <t>AGRICULTURA Y DESARROLLO RURAL</t>
  </si>
  <si>
    <t>Infraestructura productiva y comercialización - Tolú, con infraestructura productiva para la gente</t>
  </si>
  <si>
    <t>Alevinos</t>
  </si>
  <si>
    <t>alevinos utilizados en actividades de comercialización</t>
  </si>
  <si>
    <t>Centros de acopio construidos</t>
  </si>
  <si>
    <t>Distritos de adecuación de tierras rehabilitados</t>
  </si>
  <si>
    <t>Distritos de riego rehabilitados</t>
  </si>
  <si>
    <t>Plaza de mercado adecuadas</t>
  </si>
  <si>
    <t>Plazas de mercado adecuadas</t>
  </si>
  <si>
    <t>COMERCIO, INDUSTRIA Y TURISMO</t>
  </si>
  <si>
    <t>Productividad y competitividad de las empresas colombianas - Tolú, con comercio, industria y turismo para la gente</t>
  </si>
  <si>
    <t>Servicio de apoyo financiero para agregar valor a los productos y mejorar los canales de comercialización</t>
  </si>
  <si>
    <t>Proyectos cofinanciados para agregar valor a los productos y/o mejorar los canales de comercialización</t>
  </si>
  <si>
    <t>Servicio de asistencia técnica y acompañamiento productivo y empresarial</t>
  </si>
  <si>
    <t>Personas beneficiadas</t>
  </si>
  <si>
    <t>Servicio de asistencia técnica a las Mipymes para el acceso a nuevos mercados</t>
  </si>
  <si>
    <t>Empresas asistidas técnicamente</t>
  </si>
  <si>
    <t>Servicio de asistencia técnica para la actividad artesanal</t>
  </si>
  <si>
    <t>Talleres para el desarrollo de productos y gestión de unidades productivas brindados</t>
  </si>
  <si>
    <t>Servicio de apoyo financiero a la actividad artesanal</t>
  </si>
  <si>
    <t xml:space="preserve">Proyectos regionales cofinanciados para el desarrollo artesanal </t>
  </si>
  <si>
    <t>Servicio de asistencia técnica a los entes territoriales para el desarrollo turístico</t>
  </si>
  <si>
    <t>Proyectos de infraestructura turística apoyados</t>
  </si>
  <si>
    <t>Servicio de educación informal en asuntos turísticos</t>
  </si>
  <si>
    <t>Servicio de promoción turística</t>
  </si>
  <si>
    <t>Centro de convención construido</t>
  </si>
  <si>
    <t>Señalización turística construida</t>
  </si>
  <si>
    <t>Señalización realizada</t>
  </si>
  <si>
    <t xml:space="preserve">Inclusión productiva de pequeños productores rurales - Tolú, con inclusión productividad y competitividad para la gente </t>
  </si>
  <si>
    <t>Servicio de apoyo financiero para educación en carreras agropecuarias o afines</t>
  </si>
  <si>
    <t>Jóvenes rurales apoyados para el acceso a la educación superior en temas agropecuarios</t>
  </si>
  <si>
    <t>Servicio de apoyo financiero para el acceso a activos productivos y de comercialización</t>
  </si>
  <si>
    <t>Productores apoyados con activos productivos y de comercialización</t>
  </si>
  <si>
    <t>Servicio de apoyo para el acceso a maquinaria y equipos</t>
  </si>
  <si>
    <t>Productores beneficiados con acceso a maquinaria y equipo</t>
  </si>
  <si>
    <t>Servicio de apoyo para el fomento de la asociatividad</t>
  </si>
  <si>
    <t>Asociaciones apoyadas</t>
  </si>
  <si>
    <t>Servicio de apoyo para el fomento organizativo de la Agricultura Campesina, Familiar y Comunitaria</t>
  </si>
  <si>
    <t>Productores agropecuarios apoyados</t>
  </si>
  <si>
    <t>Servicios de apoyo al fomento de la pesca y la acuicultura</t>
  </si>
  <si>
    <t>Asociaciones u organizaciones apoyadas</t>
  </si>
  <si>
    <t>Servicio de educación informal en Buenas Prácticas Agrícolas y producción sostenible</t>
  </si>
  <si>
    <t>Servicio de apoyo a la comercialización</t>
  </si>
  <si>
    <t>Productores apoyados para la participación en mercados campesinos</t>
  </si>
  <si>
    <t>Diversificación de producción agropecuaria</t>
  </si>
  <si>
    <t>Cultivos demostrativos realizados</t>
  </si>
  <si>
    <t>Servicio de apoyo al fortalecimiento de las cadenas productivas</t>
  </si>
  <si>
    <t>Cadenas productivas apoyadas y fortalecidas</t>
  </si>
  <si>
    <t>Ordenamiento social y uso productivo del territorio rural - Tolú, con ordenamiento social y uso productivo del territorio rural para la gente</t>
  </si>
  <si>
    <t>Servicio de apoyo financiero para la formalización de la propiedad privada rural</t>
  </si>
  <si>
    <t xml:space="preserve">Predios de pequeña propiedad privada rural formalizados  </t>
  </si>
  <si>
    <t>Servicio de apoyo para el fomento de la formalidad</t>
  </si>
  <si>
    <t xml:space="preserve">Personas sensibilizadas en la formalización </t>
  </si>
  <si>
    <t>Protección Social - Tolú, con empleo para la gente</t>
  </si>
  <si>
    <t>Servicio de divulgación sobre el Sistema General de Pensiones y Cajas de Compensación</t>
  </si>
  <si>
    <t>Generación y formalización del empleo - Tolú, con empleo para la gente</t>
  </si>
  <si>
    <t>Servicios de gestión para generación y formalización del empleo</t>
  </si>
  <si>
    <t>Servicios de apoyo financiero para la creación de empresas</t>
  </si>
  <si>
    <t>Planes de negocio financiados</t>
  </si>
  <si>
    <t>Servicio de asesoría técnica para el emprendimiento</t>
  </si>
  <si>
    <t>Emprendimientos asesorados</t>
  </si>
  <si>
    <t>Convenios y estímulos tributarios con empresas para la contratación de mano de obra local</t>
  </si>
  <si>
    <t>Convenios establecidos con empresas</t>
  </si>
  <si>
    <t>Ciencia, tecnología e innovación agropecuaria - Tolú, con ciencia, tecnología e innovación agropecuaria para la gente</t>
  </si>
  <si>
    <t>Especies animales y vegetales mejoradas</t>
  </si>
  <si>
    <t>Animales mejorados genéticamente</t>
  </si>
  <si>
    <t>Servicio de asistencia técnica agropecuaria</t>
  </si>
  <si>
    <t>Productores atendidos con asistencia técnica agropecuaria</t>
  </si>
  <si>
    <t>Servicio de extensión agropecuaria</t>
  </si>
  <si>
    <t>Productores atendidos con servicio de extensión agropecuaria</t>
  </si>
  <si>
    <t>Fortalecimiento de la oficina de turismo</t>
  </si>
  <si>
    <t>Oficinas fortalecidas</t>
  </si>
  <si>
    <t>Fortalecimiento del Turismo de Sol y Playa mediante la implementación y ordenamiento</t>
  </si>
  <si>
    <t>Acciones adelantadas para el fortalecimiento del turismo de sol y playa</t>
  </si>
  <si>
    <t>TRANSPORTE</t>
  </si>
  <si>
    <t>Infraestructura de transporte férreo - Tolú, con conectividad e integración territorial para la competitividad</t>
  </si>
  <si>
    <t>Corredor férreo construido y en condiciones para operación</t>
  </si>
  <si>
    <t>Infraestructura red vial regional - Tolú, con conectividad e integración territorial para la competitividad</t>
  </si>
  <si>
    <t>Vía secundaria construida</t>
  </si>
  <si>
    <t xml:space="preserve">Vía secundaria construida </t>
  </si>
  <si>
    <t>Vía secundaria mejorada</t>
  </si>
  <si>
    <t>Vía terciaria construida</t>
  </si>
  <si>
    <t xml:space="preserve">Vía terciaria construida </t>
  </si>
  <si>
    <t>Vía terciaria mejorada</t>
  </si>
  <si>
    <t>Derechos fundamentales del trabajo y fortalecimiento del diálogo social - Tolú, con empleo para la gente</t>
  </si>
  <si>
    <t>Servicio de educación informal para la prevención integral del trabajo infantil</t>
  </si>
  <si>
    <t>Servicio de promoción y divulgación del teletrabajo</t>
  </si>
  <si>
    <t>Campañas de promoción del teletrabajo realizadas</t>
  </si>
  <si>
    <t>Estrategia de promoción institucional para fomentar el teletrabajo implementada</t>
  </si>
  <si>
    <t>Servicio de asistencia técnica para la equidad de Género</t>
  </si>
  <si>
    <t>Prestación de servicios de transporte público de pasajeros - Tolú, con transporte público eficiente para la gente</t>
  </si>
  <si>
    <t>Vías urbanas mejoradas para la operación del servicio público de transporte organizado</t>
  </si>
  <si>
    <t xml:space="preserve">Vías urbanas mejoradas </t>
  </si>
  <si>
    <t>Obras complementarias para la seguridad vial en el transporte público organizado</t>
  </si>
  <si>
    <t>Gestión financiera para la construcción de infraestructura para la movilidad de la población en condición de discapacidad</t>
  </si>
  <si>
    <t>Infraestructura para discapacitados construida</t>
  </si>
  <si>
    <t>Servicio de educación informal para los operadores de transporte publico</t>
  </si>
  <si>
    <t>Seguridad de transporte - Tolú, con conectividad e integración territorial para la competitividad</t>
  </si>
  <si>
    <t>Vías con dispositivos de control y señalización</t>
  </si>
  <si>
    <t>Vías con dispositivos de control y señalización instalados</t>
  </si>
  <si>
    <t>Planes de movilidad y seguridad vial</t>
  </si>
  <si>
    <t>Planes formulados e implementados</t>
  </si>
  <si>
    <t>Infraestructura y servicios de transporte aéreo - Tolú, con conectividad e integración territorial para la competitividad</t>
  </si>
  <si>
    <t>Aeropuertos mejorados</t>
  </si>
  <si>
    <t xml:space="preserve">Aeropuertos mejorados </t>
  </si>
  <si>
    <t>Levantamiento, actualización y administración de la información catastral - Tolú, fortalecida institucionalmente, con transparencia y eficiencia en el manejo de los recursos</t>
  </si>
  <si>
    <t>Servicio de Información Catastral</t>
  </si>
  <si>
    <t>Solicitudes Atendidas</t>
  </si>
  <si>
    <t>JUSTICIA Y DEL DERECHO</t>
  </si>
  <si>
    <t>Promoción de los métodos de resolución de conflictos - Tolú, con justicia para la gente</t>
  </si>
  <si>
    <t>Servicio de divulgación para promover los métodos de resolución de conflictos</t>
  </si>
  <si>
    <t>Servicio de asistencia técnica para la implementación de los métodos de resolución de conflictos</t>
  </si>
  <si>
    <t>Jornadas gratuitas de Conciliación realizadas</t>
  </si>
  <si>
    <t>Fortalecimiento de la convivencia y la seguridad ciudadana - Tolú, con seguridad para la gente</t>
  </si>
  <si>
    <t>Iniciativas para la promoción de la convivencia implementadas</t>
  </si>
  <si>
    <t>Coso municipal construido</t>
  </si>
  <si>
    <t>Cosos construidos</t>
  </si>
  <si>
    <t>Comisarías de familia adecuadas</t>
  </si>
  <si>
    <t>Comisarías de familia adecuada</t>
  </si>
  <si>
    <t>Consejos de seguridad preventivo en barrios y corregimientos</t>
  </si>
  <si>
    <t>Consejos preventivos realizados</t>
  </si>
  <si>
    <t>Fortalecer redes de seguridad barriales, veredales y del comercio organizado</t>
  </si>
  <si>
    <t>Estrategias de fortalecimiento adelantadas</t>
  </si>
  <si>
    <t>Fortalecimiento del departamento de policía municipal</t>
  </si>
  <si>
    <t>Dotaciones realizadas al departamento de policía municipal</t>
  </si>
  <si>
    <t>Gestión financiera para el mejoramiento de la infraestructura de la estación de policía municipal</t>
  </si>
  <si>
    <t>Mejoramientos a la infraestructura de la estación de policía realizados</t>
  </si>
  <si>
    <t>Oficina de transito municipal</t>
  </si>
  <si>
    <t>Oficina de transito municipal en funcionamiento</t>
  </si>
  <si>
    <t>plan integral de convivencia y seguridad ciudadana</t>
  </si>
  <si>
    <t>Sistema de vídeo vigilancia</t>
  </si>
  <si>
    <t>Sistema de vídeo vigilancia implementado</t>
  </si>
  <si>
    <t>Promoción al acceso a la justicia - Tolú, con justicia para la gente</t>
  </si>
  <si>
    <t>Casas de Justicia en operación</t>
  </si>
  <si>
    <t>Casas de justicia en operación</t>
  </si>
  <si>
    <t>Servicio de asistencia técnica para la descentralización de los Servicio de justicia en los territorios</t>
  </si>
  <si>
    <t>Entidades territoriales asistidas técnicamente</t>
  </si>
  <si>
    <t>Servicio de promoción del acceso a la justicia</t>
  </si>
  <si>
    <t>Estrategias de acceso a la justicia desarrolladas</t>
  </si>
  <si>
    <t>Facilitar el acceso y uso de las Tecnologías de la Información y las Comunicaciones (TIC) en todo el territorio nacional - Tolú, fortalecida institucionalmente en el manejo de las TIC</t>
  </si>
  <si>
    <t>Servicio de acceso y uso de Tecnologías de la Información y las Comunicaciones</t>
  </si>
  <si>
    <t>Centros de Acceso Comunitario en zonas urbanas funcionando</t>
  </si>
  <si>
    <t>Centros de Acceso Comunitario en zonas rurales y/o apartadas funcionando</t>
  </si>
  <si>
    <t>Servicio de educación para el trabajo en tecnologías de la información y las comunicaciones</t>
  </si>
  <si>
    <t>Personas certificadas en alfabetización digital</t>
  </si>
  <si>
    <t>Servicio de educación para el trabajo en temas de uso pedagógico de tecnologías de la información y las comunicaciones.</t>
  </si>
  <si>
    <t>Docentes formados en uso pedagógico de tecnologías de la información y las comunicaciones.</t>
  </si>
  <si>
    <t>Fomento del desarrollo de aplicaciones, software y contenidos para impulsar la apropiación de las Tecnologías de la Información y las Comunicaciones (TIC) - Tolú, fortalecida institucionalmente en el manejo de las TIC</t>
  </si>
  <si>
    <t>Servicio de educación informal en Teletrabajo</t>
  </si>
  <si>
    <t xml:space="preserve">Entidades (públicas y privadas) capacitadas en teletrabajo </t>
  </si>
  <si>
    <t>Participación ciudadana y política y respeto por los derechos humanos y diversidad de creencias - Tolú, con participación ciudadana</t>
  </si>
  <si>
    <t>Servicio de promoción a la participación ciudadana</t>
  </si>
  <si>
    <t>Iniciativas para la promoción de la participación ciudadana implementada.</t>
  </si>
  <si>
    <t>Salón comunal adecuado</t>
  </si>
  <si>
    <t>Salones comunales adecuados</t>
  </si>
  <si>
    <t>Acompañamiento institucional en procesos de asociación cívica para la lucha contra el alcoholismo, la drogadicción y la readaptación social</t>
  </si>
  <si>
    <t>Procesos acompañados</t>
  </si>
  <si>
    <t>Espacios escolares y comunitarios participativos para el ejercicio de la cultura ciudadana y trabajo en equipo</t>
  </si>
  <si>
    <t>Espacios escolares y comunitarios realizados</t>
  </si>
  <si>
    <t>Fortalecimiento de las juntas de acción comunal, veedurías ciudadanas y consejo territorial de planeación</t>
  </si>
  <si>
    <t>Programas de fortalecimiento realizadas</t>
  </si>
  <si>
    <t>Tolú, fortalecida institucionalmente, con transparencia y eficiencia en el manejo de los recursos</t>
  </si>
  <si>
    <t>Consolidación del plan Anticorrupción y de Atención al Ciudadano – PAAC</t>
  </si>
  <si>
    <t>Plan Anticorrupción y de Atención al Ciudadano formulado consolidado</t>
  </si>
  <si>
    <t>Fortalecimiento financiero del municipio</t>
  </si>
  <si>
    <t>Estrategias para el fortalecimiento financiero adelantadas</t>
  </si>
  <si>
    <t>Levantamiento y actualización de información estadística de calidad - Tolú, fortalecida institucionalmente, con transparencia y eficiencia en el manejo de los recursos</t>
  </si>
  <si>
    <t>Bases de datos por temáticas o sectores</t>
  </si>
  <si>
    <t>Bases de datos por temáticas o sectores producidas</t>
  </si>
  <si>
    <t>Boletines Técnicos por temáticas o sectores</t>
  </si>
  <si>
    <t>Boletines técnicos por temáticas o sectores producidos</t>
  </si>
  <si>
    <t>Programa de fortalecimiento de la gestión  documental y el archivo municipal</t>
  </si>
  <si>
    <t>Programa de fortalecimiento de la gestión  documental y el archivo municipal implementados</t>
  </si>
  <si>
    <t xml:space="preserve">PRODUCTOS ORIGAINALES DEL PDT no se cambia se deja igual </t>
  </si>
  <si>
    <t>PRODUCTOS DEFINITIVOS - CATALOGO se pega el del catalogo</t>
  </si>
  <si>
    <t>Tolú, protege sus fuentes hídricas para la productividad y el bienestar social de la gente</t>
  </si>
  <si>
    <t>3203012</t>
  </si>
  <si>
    <t>Servicio de modelación de calidad del agua y de sedimentos</t>
  </si>
  <si>
    <t>320301200</t>
  </si>
  <si>
    <t>Modelos de calidad del agua y de sedimentos implementados</t>
  </si>
  <si>
    <t>Tolú, ordenado ambientalmente para la gestión del riesgo y la mitigación y adaptación al cambio climático</t>
  </si>
  <si>
    <t>Servicio de atención a emergencias y desastres</t>
  </si>
  <si>
    <t>450300401</t>
  </si>
  <si>
    <t>Organismos de atención de emergencias equipados</t>
  </si>
  <si>
    <t>4503003</t>
  </si>
  <si>
    <t>Servicio de asistencia técnica</t>
  </si>
  <si>
    <t>450300300</t>
  </si>
  <si>
    <t>Instancias territoriales asistidas</t>
  </si>
  <si>
    <t>3206016</t>
  </si>
  <si>
    <t>Estufa ecoeficiente fija</t>
  </si>
  <si>
    <t>320601600</t>
  </si>
  <si>
    <t>Estufas ecoeficientes fijas construidas</t>
  </si>
  <si>
    <t>40</t>
  </si>
  <si>
    <t>4003</t>
  </si>
  <si>
    <t>4003006</t>
  </si>
  <si>
    <t>400300602</t>
  </si>
  <si>
    <t>Plan Integral de gestión de residuos sólidos (PGIRS) actualizado</t>
  </si>
  <si>
    <t>4003012</t>
  </si>
  <si>
    <t>Soluciones de disposición final de residuos solidos construidas</t>
  </si>
  <si>
    <t>400301200</t>
  </si>
  <si>
    <t>4003022</t>
  </si>
  <si>
    <t>400302200</t>
  </si>
  <si>
    <t>4003023</t>
  </si>
  <si>
    <t>400302300</t>
  </si>
  <si>
    <t>3204</t>
  </si>
  <si>
    <t>3299066</t>
  </si>
  <si>
    <t>Documentos de investigación - Caracterización sociodemografica  de recicladores</t>
  </si>
  <si>
    <t>329906600</t>
  </si>
  <si>
    <t>Documentos de investigación elaborados</t>
  </si>
  <si>
    <t>3208</t>
  </si>
  <si>
    <t>3208008</t>
  </si>
  <si>
    <t>Servicio de divulgación de la información de la política nacional de educación ambiental y participación</t>
  </si>
  <si>
    <t>320800800</t>
  </si>
  <si>
    <t>Campañas de educación ambiental y participación implementadas</t>
  </si>
  <si>
    <t>320800801</t>
  </si>
  <si>
    <t>Piezas de comunicación sobre educación ambiental y participación editadas</t>
  </si>
  <si>
    <t>Tolú, comprometida con la protección de la biodiversidad y los recursos ecosistémicos</t>
  </si>
  <si>
    <t>Áreas de ecosistemas protegidas</t>
  </si>
  <si>
    <t>320201200</t>
  </si>
  <si>
    <t>Servicio de educación informal en el marco de la conservación de la biodiversidad y los Servicio ecostémicos</t>
  </si>
  <si>
    <t xml:space="preserve">Talleres realizados </t>
  </si>
  <si>
    <t>3207006</t>
  </si>
  <si>
    <t>Servicio de restauración ecológica de ecosistemas marino costeros</t>
  </si>
  <si>
    <t>320700604</t>
  </si>
  <si>
    <t>Playas marinas en proceso de restauración</t>
  </si>
  <si>
    <t>3202001</t>
  </si>
  <si>
    <t>320700603</t>
  </si>
  <si>
    <t>Ecosistemas de importancia en mares y litorales en proceso de restauración</t>
  </si>
  <si>
    <t>3202043</t>
  </si>
  <si>
    <t>Servicio apoyo financiero para la implementación de esquemas de pago por Servicio ambientales</t>
  </si>
  <si>
    <t>320204300</t>
  </si>
  <si>
    <t>Áreas con esquemas de Pago por Servicios Ambientales implementados</t>
  </si>
  <si>
    <t>3299067</t>
  </si>
  <si>
    <t>Documentos de política</t>
  </si>
  <si>
    <t>329906700</t>
  </si>
  <si>
    <t>Documentos de política elaborados</t>
  </si>
  <si>
    <t>2102058</t>
  </si>
  <si>
    <t>Unidades de generación fotovoltaica de energía eléctrica instaladas</t>
  </si>
  <si>
    <t>210205801</t>
  </si>
  <si>
    <t xml:space="preserve">Capacidad instalada en fuentes no convencionales de energía </t>
  </si>
  <si>
    <t>2102056</t>
  </si>
  <si>
    <t>Unidades de generación fotovoltáica de energía eléctrica con mantenimiento</t>
  </si>
  <si>
    <t>210205600</t>
  </si>
  <si>
    <t>210205800</t>
  </si>
  <si>
    <t>Tolú con promoción de la cultural para la gente</t>
  </si>
  <si>
    <t>3301075</t>
  </si>
  <si>
    <t>Bibliotecas construidas y dotadas</t>
  </si>
  <si>
    <t>330107500</t>
  </si>
  <si>
    <t>3301126</t>
  </si>
  <si>
    <t>Servicio de apoyo al proceso de formación artística y cultural</t>
  </si>
  <si>
    <t>330112600</t>
  </si>
  <si>
    <t>Procesos de formación atendidos</t>
  </si>
  <si>
    <t>3301052</t>
  </si>
  <si>
    <t>330105200</t>
  </si>
  <si>
    <t>Tolú con espacio público para la gente</t>
  </si>
  <si>
    <t>Documentos de planeación-Política publica de uso del espacio publico</t>
  </si>
  <si>
    <t>400201600</t>
  </si>
  <si>
    <t>Documentos de planeación elaborados</t>
  </si>
  <si>
    <t>1202</t>
  </si>
  <si>
    <t>1202019</t>
  </si>
  <si>
    <t>120201900</t>
  </si>
  <si>
    <t>3302049</t>
  </si>
  <si>
    <t>Servicio de salvaguardia al patrimonio inmaterial</t>
  </si>
  <si>
    <t>330204900</t>
  </si>
  <si>
    <t>Procesos de salvaguardia efectiva del patrimonio inmaterial realizados</t>
  </si>
  <si>
    <t>4103050</t>
  </si>
  <si>
    <t>Servicio de acompañamiento familiar y comunitario para la superación de la pobreza</t>
  </si>
  <si>
    <t>410305001</t>
  </si>
  <si>
    <t>Comunidades con acompañamiento familiar</t>
  </si>
  <si>
    <t>4101038</t>
  </si>
  <si>
    <t>Servicio de asistencia técnica para la participación de las víctimas</t>
  </si>
  <si>
    <t>410103806</t>
  </si>
  <si>
    <t>Comunidades étnicas asistidas técnicamente</t>
  </si>
  <si>
    <t>4502</t>
  </si>
  <si>
    <t>4502022</t>
  </si>
  <si>
    <t>450202202</t>
  </si>
  <si>
    <t>Comunidades indigenas asistidas técnicamente</t>
  </si>
  <si>
    <t>4502030</t>
  </si>
  <si>
    <t xml:space="preserve">Documentos de investigación - Caracterización de la Poblacion afrocolombiana radicadas en el Municipio de Santiago de Tolú </t>
  </si>
  <si>
    <t>450203000</t>
  </si>
  <si>
    <t>Servicio de asistencia técnica - Talleres de fortalecimiento a la gastronomia afrocolombiana del municipio de Santiago de Tolú.</t>
  </si>
  <si>
    <t>Tolú con inspección, vigilancia y control en salud para la gente</t>
  </si>
  <si>
    <t>Servicio de saneamiento fiscal y financiero - Programa de saneamiento fiscal en la E.S.E. Hospital Local de Santiago de Tolú</t>
  </si>
  <si>
    <t>459900200</t>
  </si>
  <si>
    <t>Programa de sanemiento fiscal y financiero ejecutado</t>
  </si>
  <si>
    <t xml:space="preserve">Adultos mayores atendidos con servicios integrales </t>
  </si>
  <si>
    <t>4103060</t>
  </si>
  <si>
    <t>Documento de lineamientos técnicos</t>
  </si>
  <si>
    <t>Documento de lineamientos técnicos - Política Pública municipal para la población de adultos mayores establecida y acogida</t>
  </si>
  <si>
    <t>36</t>
  </si>
  <si>
    <t>3601</t>
  </si>
  <si>
    <t>Tolú con Atención, asistencia y reparación integral a las víctimas</t>
  </si>
  <si>
    <t>4103063</t>
  </si>
  <si>
    <t>Documentos de investigación</t>
  </si>
  <si>
    <t xml:space="preserve">Documentos de investigación - Elaboracion del Plan de Accion Territorial para las victimas del conflicto en el municipio de Santuiago de Tolú. </t>
  </si>
  <si>
    <t>410306300</t>
  </si>
  <si>
    <t>Documentos de investigación realizados</t>
  </si>
  <si>
    <t>Documentos de investigación - Actualizacion del Plan de Contigencia de la Poblacion victima del conflicto en el municipio de Santiago de Tolú.</t>
  </si>
  <si>
    <t>Tolú con energía eléctrica y gas natural para la gente</t>
  </si>
  <si>
    <t>2102062</t>
  </si>
  <si>
    <t xml:space="preserve">Servicios de apoyo a la implementación de fuentes no convencionales de energía </t>
  </si>
  <si>
    <t>210206200</t>
  </si>
  <si>
    <t>Usuarios beneficiados</t>
  </si>
  <si>
    <t>Tolú con internet para la gente</t>
  </si>
  <si>
    <t>2301079</t>
  </si>
  <si>
    <t xml:space="preserve"> Servicio de acceso zonas digitales</t>
  </si>
  <si>
    <t>230107900</t>
  </si>
  <si>
    <t>Zonas digitales instaladas</t>
  </si>
  <si>
    <t>230107904</t>
  </si>
  <si>
    <t>Usuarios asistidos por zona digital</t>
  </si>
  <si>
    <t>4103</t>
  </si>
  <si>
    <t>4101</t>
  </si>
  <si>
    <t>4101031</t>
  </si>
  <si>
    <t>410103107</t>
  </si>
  <si>
    <t>Mujeres Víctimas de violencia sexual beneficiadas</t>
  </si>
  <si>
    <t>4101046</t>
  </si>
  <si>
    <t>Documentos de diagnóstico y/o caracterización del daño colectivo</t>
  </si>
  <si>
    <t>410104600</t>
  </si>
  <si>
    <t>Documento elaborado</t>
  </si>
  <si>
    <t>3301</t>
  </si>
  <si>
    <t>3301053</t>
  </si>
  <si>
    <t>330105300</t>
  </si>
  <si>
    <t>4502001</t>
  </si>
  <si>
    <t>450200108</t>
  </si>
  <si>
    <t>Estrategias para el fomento de a la participación de las mujeres en los espacios de participación política y de toma de decisión implementadas</t>
  </si>
  <si>
    <t>4502034</t>
  </si>
  <si>
    <t xml:space="preserve">Servicio de educación informal </t>
  </si>
  <si>
    <t>450203407</t>
  </si>
  <si>
    <t>Estrategias de fomento de participación para las mujeres</t>
  </si>
  <si>
    <t>4502038</t>
  </si>
  <si>
    <t>Servicio de promoción de la garantía de derechos</t>
  </si>
  <si>
    <t>450203800</t>
  </si>
  <si>
    <t>Estrategias de promoción de la garantía de derechos implementadas</t>
  </si>
  <si>
    <t>3602013</t>
  </si>
  <si>
    <t>Servicio de gestión para el emprendimiento - Enfoque diferencial</t>
  </si>
  <si>
    <t>360201306</t>
  </si>
  <si>
    <t>Proyectos productivos con acompañamiento atendidos</t>
  </si>
  <si>
    <t>Documentos de investigación - Política Pública municipal para la diversidad sexual e identidad de género</t>
  </si>
  <si>
    <t>Documentos de investigación - Caracterización de la población LGBTI</t>
  </si>
  <si>
    <t>4501050</t>
  </si>
  <si>
    <t>Servicio de orientación a casos de violencia de género</t>
  </si>
  <si>
    <t>Personas de la comunidad LGBTIQ atendidos.</t>
  </si>
  <si>
    <t>4599029</t>
  </si>
  <si>
    <t>Servicio de integración de la oferta pública - Servicio de divulgación para la promoción y prevención de los derechos para la población LGTBI</t>
  </si>
  <si>
    <t>459902901</t>
  </si>
  <si>
    <t>Personas atendidas con oferta institucional articulada</t>
  </si>
  <si>
    <t xml:space="preserve"> Tolú, para la población con discapacidad</t>
  </si>
  <si>
    <t>4103005</t>
  </si>
  <si>
    <t>Servicio de asistencia técnica para el emprendimiento</t>
  </si>
  <si>
    <t>410300501</t>
  </si>
  <si>
    <t>4103004</t>
  </si>
  <si>
    <t>Servicio de educación para el trabajo a la población vulnerable</t>
  </si>
  <si>
    <t>410300400</t>
  </si>
  <si>
    <t>Personas inscritas</t>
  </si>
  <si>
    <t>Documentos de investigación realizados - Política Pública municipal para la población en situación de discapacidad</t>
  </si>
  <si>
    <t>4104</t>
  </si>
  <si>
    <t>4104020</t>
  </si>
  <si>
    <t>Servicio de atención integral a población en condición de discapacidad</t>
  </si>
  <si>
    <t>410402000</t>
  </si>
  <si>
    <t>Personas con discapacidad atendidas con servicios integrales</t>
  </si>
  <si>
    <t>4104042</t>
  </si>
  <si>
    <t>Centros de atención integral para personas con discapacidad dotados</t>
  </si>
  <si>
    <t>410404200</t>
  </si>
  <si>
    <t>Tolú, para la Primera Infancia, Infancia y Adolescencia</t>
  </si>
  <si>
    <t>4102005</t>
  </si>
  <si>
    <t>Edificaciones de atención a la primera infancia adecuadas - CDI Mejorados</t>
  </si>
  <si>
    <t>410200500</t>
  </si>
  <si>
    <t>Edificaciones de atención a la primera infancia adecuadas</t>
  </si>
  <si>
    <t>4102001</t>
  </si>
  <si>
    <t>Servicio de atención integral a la primera infancia</t>
  </si>
  <si>
    <t>410200100</t>
  </si>
  <si>
    <t>Niños y niñas atendidos en Servicio integrales</t>
  </si>
  <si>
    <t>4102047</t>
  </si>
  <si>
    <t>Servicios de asistencia técnica en políticas públicas de infancia, adolescencia y juventud</t>
  </si>
  <si>
    <t>410204700</t>
  </si>
  <si>
    <t>Agentes de la institucionalidad de infancia, adolescencia y juventud  asistidos técnicamente</t>
  </si>
  <si>
    <t>Documentos de investigación - Política Pública para las juventud</t>
  </si>
  <si>
    <t>450200100</t>
  </si>
  <si>
    <t>Espacios de participación promovidos</t>
  </si>
  <si>
    <t>Servicio de promoción a la participación ciudadana - Consejo Municipal de Juventudes</t>
  </si>
  <si>
    <t>450200112</t>
  </si>
  <si>
    <t>Servicio de gestión para el emprendimiento</t>
  </si>
  <si>
    <t>Tolú con agua potable y saneamiento básico para la gente</t>
  </si>
  <si>
    <t>4003017</t>
  </si>
  <si>
    <t>Acueductos optimizados</t>
  </si>
  <si>
    <t>400301700</t>
  </si>
  <si>
    <t>4003016</t>
  </si>
  <si>
    <t>Acueductos ampliados</t>
  </si>
  <si>
    <t>400301603</t>
  </si>
  <si>
    <t>Red de distribución ampliada</t>
  </si>
  <si>
    <t>4003020</t>
  </si>
  <si>
    <t>Alcantarillados optimizados</t>
  </si>
  <si>
    <t>400302006</t>
  </si>
  <si>
    <t>Obras conexas optimizadas</t>
  </si>
  <si>
    <t>4003029</t>
  </si>
  <si>
    <t>Servicios de gestión para la instrumentación técnica y normativa en agua potable y saneamiento básico</t>
  </si>
  <si>
    <t>400302900</t>
  </si>
  <si>
    <t>Instrumentos normativos proyectados -PSMV</t>
  </si>
  <si>
    <t>Tolú, con promoción de derechos humano para la gente</t>
  </si>
  <si>
    <t>4502021</t>
  </si>
  <si>
    <t>450202100</t>
  </si>
  <si>
    <t>4502019</t>
  </si>
  <si>
    <t>Servicio de prevención a violaciones de derechos humanos</t>
  </si>
  <si>
    <t>450201901</t>
  </si>
  <si>
    <t>Hogares víctimas con ayuda humanitaria en especie (emergencia)</t>
  </si>
  <si>
    <t>4502024</t>
  </si>
  <si>
    <t>Servicio de apoyo para la implementación de medidas en derechos humanos y derecho internacional humanitario</t>
  </si>
  <si>
    <t>450202401</t>
  </si>
  <si>
    <t>Espacios generados para el fortalecimiento de capacidades institucionales del Estado</t>
  </si>
  <si>
    <t>Tolú con patrimonio cultural para la gente</t>
  </si>
  <si>
    <t>330200600</t>
  </si>
  <si>
    <t>330202000</t>
  </si>
  <si>
    <t>330204300</t>
  </si>
  <si>
    <t>Servicio de divulgación y publicación del Patrimonio cultural</t>
  </si>
  <si>
    <t xml:space="preserve">Servicio de promoción de actividades culturales. </t>
  </si>
  <si>
    <t>Actividades culturales para la promoción de la cultura realizadas</t>
  </si>
  <si>
    <t>Tolú con atención en salud para la gente</t>
  </si>
  <si>
    <t>1901003</t>
  </si>
  <si>
    <t>Documentos de lineamientos técnicos</t>
  </si>
  <si>
    <t>190100327</t>
  </si>
  <si>
    <t>Planes de Salud Territoriales formulados articulados a los planes de desarrollo territorial, Plan decenal de salud pública y demás políticas públicas.</t>
  </si>
  <si>
    <t>1903026</t>
  </si>
  <si>
    <t>Servicio de evaluación, aprobación y seguimiento de acuerdos de reestructuración de pasivos para instituciones prestadoras de Servicio de salud</t>
  </si>
  <si>
    <t>190302700</t>
  </si>
  <si>
    <t>informes de evaluación, aprobación y seguimiento de Planes de Gestión Integral de Riesgo realizados</t>
  </si>
  <si>
    <t>1905035</t>
  </si>
  <si>
    <t>Servicio de gestión territorial para atención en salud -pandemias- a población afectada por emergencias o desastres</t>
  </si>
  <si>
    <t>190503500</t>
  </si>
  <si>
    <t xml:space="preserve">servicio de atención en salud a la población </t>
  </si>
  <si>
    <t>190602606</t>
  </si>
  <si>
    <t>Equipos industriales de uso hospitalario adquiridos</t>
  </si>
  <si>
    <t>Hospitales de primer nivel de atención construidos y dotados</t>
  </si>
  <si>
    <t>Hospitales de primer nivel de atención adecuados</t>
  </si>
  <si>
    <t>Tolú con salud preventiva y hábitat saludables para gente</t>
  </si>
  <si>
    <t>190502500</t>
  </si>
  <si>
    <t>190502600</t>
  </si>
  <si>
    <t>190502700</t>
  </si>
  <si>
    <t>190502800</t>
  </si>
  <si>
    <t>190502901</t>
  </si>
  <si>
    <t>190503000</t>
  </si>
  <si>
    <t>190502000</t>
  </si>
  <si>
    <t>190502400</t>
  </si>
  <si>
    <t>1905021</t>
  </si>
  <si>
    <t>Servicio de gestión del riesgo en temas de salud sexual y reproductiva</t>
  </si>
  <si>
    <t>190502100</t>
  </si>
  <si>
    <t>1905022</t>
  </si>
  <si>
    <t>Servicio de gestión del riesgo en temas de trastornos mentales</t>
  </si>
  <si>
    <t>190502200</t>
  </si>
  <si>
    <t>Tolú con educación inicial, primaria y secundaria para la gente.</t>
  </si>
  <si>
    <t>Docentes y agentes educativos de educación inicial, preescolar, básica y media beneficiados con estrategias de mejoramiento de sus capacidades</t>
  </si>
  <si>
    <t>2201071</t>
  </si>
  <si>
    <t>220107101</t>
  </si>
  <si>
    <t>Establecimientos educativos con recursos del Sistema General de Participaciones -SGP- en operación</t>
  </si>
  <si>
    <t>220202600</t>
  </si>
  <si>
    <t>Sedes  de instituciones de educación terciaria o superior mejoradas</t>
  </si>
  <si>
    <t>220106900</t>
  </si>
  <si>
    <t>Tolú con educación superior o terciaria para la gente</t>
  </si>
  <si>
    <t>220200500</t>
  </si>
  <si>
    <t>Servicio de apoyo a proyectos pedagógicos productivos</t>
  </si>
  <si>
    <t>Estudiantes beneficiados</t>
  </si>
  <si>
    <t>4301001</t>
  </si>
  <si>
    <t>Servicio de apoyo a la actividad física, la recreación y el deporte</t>
  </si>
  <si>
    <t>430100102</t>
  </si>
  <si>
    <t>Artículos deportivos entregados</t>
  </si>
  <si>
    <t>4302009</t>
  </si>
  <si>
    <t>Documentos de lineamientos técnicos - Inventario Fisico-Espacial del Municipio</t>
  </si>
  <si>
    <t>430200900</t>
  </si>
  <si>
    <t>Documentos de lineamientos técnicos realizados</t>
  </si>
  <si>
    <t>Tolú con formación y preparación de deportistas y la recreación comunitaria</t>
  </si>
  <si>
    <t>Servicio de apoyo financiero a organismos deportivos</t>
  </si>
  <si>
    <t xml:space="preserve">Organismos deportivos apoyados </t>
  </si>
  <si>
    <t>Intervenciones realizadas a infraestructura deportiva</t>
  </si>
  <si>
    <t xml:space="preserve">Servicio de Escuelas Deportivas. </t>
  </si>
  <si>
    <t>Eventos  realizados en la infraestructura deportiva</t>
  </si>
  <si>
    <t>Tolú con vivienda digna para la gente</t>
  </si>
  <si>
    <t>400103201</t>
  </si>
  <si>
    <t>Subsidios para mejoramiento de  vivienda asignados a población desplazada</t>
  </si>
  <si>
    <t>400100101</t>
  </si>
  <si>
    <t>Tolú, con infraestructura productiva para la gente</t>
  </si>
  <si>
    <t>170901600</t>
  </si>
  <si>
    <t>1709100</t>
  </si>
  <si>
    <t>Distritos de adecuación de tierras rehabilitados, complementados y modernizados</t>
  </si>
  <si>
    <t>170910000</t>
  </si>
  <si>
    <t xml:space="preserve">Hectáreas con distritos de adecuación de tierras rehabilitados, complementados y modernizados </t>
  </si>
  <si>
    <t>170907800</t>
  </si>
  <si>
    <t>Tolú, con comercio, industria y turismo para la gente</t>
  </si>
  <si>
    <t>350201000</t>
  </si>
  <si>
    <t>350201900</t>
  </si>
  <si>
    <t>350202200</t>
  </si>
  <si>
    <t>350202401</t>
  </si>
  <si>
    <t>350202501</t>
  </si>
  <si>
    <t>350203910</t>
  </si>
  <si>
    <t>350204501</t>
  </si>
  <si>
    <t>350204600</t>
  </si>
  <si>
    <t>350205000</t>
  </si>
  <si>
    <t>3502036</t>
  </si>
  <si>
    <t>Servicio de apoyo financiero para la competitividad turística</t>
  </si>
  <si>
    <t>350203600</t>
  </si>
  <si>
    <t>Proyectos cofinanciados para la adecuación de la oferta turística</t>
  </si>
  <si>
    <t>3502015</t>
  </si>
  <si>
    <t>Servicio para la formalización empresarial y de productos y/o Servicio</t>
  </si>
  <si>
    <t>350201500</t>
  </si>
  <si>
    <t>Empresas asistidas técnicamente en temas de legalidad y/o formalización.</t>
  </si>
  <si>
    <t>350205900</t>
  </si>
  <si>
    <t xml:space="preserve">Tolú, con inclusión productividad y competitividad para la gente </t>
  </si>
  <si>
    <t>170200800</t>
  </si>
  <si>
    <t>170200900</t>
  </si>
  <si>
    <t>170201400</t>
  </si>
  <si>
    <t>170201700</t>
  </si>
  <si>
    <t>170203200</t>
  </si>
  <si>
    <t>170203500</t>
  </si>
  <si>
    <t>170203801</t>
  </si>
  <si>
    <t>Servicio de apoyo financiero para proyectos productivos</t>
  </si>
  <si>
    <t>Grupos beneficiados</t>
  </si>
  <si>
    <t>1702007</t>
  </si>
  <si>
    <t>170200703</t>
  </si>
  <si>
    <t>Mujeres beneficiadas</t>
  </si>
  <si>
    <t>170401400</t>
  </si>
  <si>
    <t>170401700</t>
  </si>
  <si>
    <t>Tolú, con empleo para la gente</t>
  </si>
  <si>
    <t>360100900</t>
  </si>
  <si>
    <t>360200200</t>
  </si>
  <si>
    <t>360201800</t>
  </si>
  <si>
    <t>360203200</t>
  </si>
  <si>
    <t>360400600</t>
  </si>
  <si>
    <t>360400900</t>
  </si>
  <si>
    <t>360400903</t>
  </si>
  <si>
    <t>360402200</t>
  </si>
  <si>
    <t>Tolú, con ciencia, tecnología e innovación agropecuaria para la gente</t>
  </si>
  <si>
    <t>170801801</t>
  </si>
  <si>
    <t>170804100</t>
  </si>
  <si>
    <t>Servicio de asistencia técnica agropecuaria dirigida a pequeños productores - Plan de Extensión Agropecuaría</t>
  </si>
  <si>
    <t>Pequeños productores rurales asistidos técnicamente</t>
  </si>
  <si>
    <t>Documentos de planeación - Plan Agropecuario y Rural Municipal</t>
  </si>
  <si>
    <t>Planes de Desarrollo Agropecuario y Rural elaborados</t>
  </si>
  <si>
    <t>Tolú, con conectividad e integración territorial para la competitividad</t>
  </si>
  <si>
    <t>240400100</t>
  </si>
  <si>
    <t>240200100</t>
  </si>
  <si>
    <t>240200600</t>
  </si>
  <si>
    <t>240203900</t>
  </si>
  <si>
    <t>240204100</t>
  </si>
  <si>
    <t>2402104</t>
  </si>
  <si>
    <t>Documentos de planeación - Plan Vial Territorial</t>
  </si>
  <si>
    <t>240210400</t>
  </si>
  <si>
    <t>Documentos de planeación realizados</t>
  </si>
  <si>
    <t>240903900</t>
  </si>
  <si>
    <t>240300202</t>
  </si>
  <si>
    <t>240800600</t>
  </si>
  <si>
    <t>240800800</t>
  </si>
  <si>
    <t>2408001</t>
  </si>
  <si>
    <t>Servicio de transporte público organizado implementados (SITM. SITP. SETP, SITR)</t>
  </si>
  <si>
    <t>240800101</t>
  </si>
  <si>
    <t>Sistemas de transporte público organizado en funcionamiento - Secretaria de Transito</t>
  </si>
  <si>
    <t>Andén de la red urbana rehabilitado - Infraestructura Inclusiva</t>
  </si>
  <si>
    <t>240212700</t>
  </si>
  <si>
    <t>Andenes de la red urbana rehabilitados</t>
  </si>
  <si>
    <t xml:space="preserve"> Tolú, con justicia para la gente</t>
  </si>
  <si>
    <t>120200100</t>
  </si>
  <si>
    <t>120200500</t>
  </si>
  <si>
    <t>120300100</t>
  </si>
  <si>
    <t>120300200</t>
  </si>
  <si>
    <t>Instituciones públicas y privadas asistidas técnicamente en métodos de resolución de conflictos</t>
  </si>
  <si>
    <t xml:space="preserve"> Tolú, con seguridad para la gente</t>
  </si>
  <si>
    <t>450100400</t>
  </si>
  <si>
    <t>450101300</t>
  </si>
  <si>
    <t>Documentos Planeacion</t>
  </si>
  <si>
    <t>Planes Integrales de Seguridad y Convivencia -PISCC con enfoque de género elaborados</t>
  </si>
  <si>
    <t>4501049</t>
  </si>
  <si>
    <t>450104901</t>
  </si>
  <si>
    <t>Entidades territoriales capacitadas en la formulación de Planes Integrales de Seguridad y Convivencia</t>
  </si>
  <si>
    <t>Servicio de apoyo financiero para la justicia y seguridad</t>
  </si>
  <si>
    <t>Recompensas entregadas a la ciudadanía</t>
  </si>
  <si>
    <t>4501037</t>
  </si>
  <si>
    <t>Infraestructura para la promoción a la cultura de la legalidad y a la convivencia ampliada</t>
  </si>
  <si>
    <t>450103700</t>
  </si>
  <si>
    <t>4501028</t>
  </si>
  <si>
    <t>Servicio de vigilancia a través de cámaras de seguridad</t>
  </si>
  <si>
    <t>450102800</t>
  </si>
  <si>
    <t>Cámaras de seguridad instaladas</t>
  </si>
  <si>
    <t>Cámaras de seguridad mantenidas</t>
  </si>
  <si>
    <t>4599016</t>
  </si>
  <si>
    <t>Sedes mantenidas - Oficina de transito municipal</t>
  </si>
  <si>
    <t>459901600</t>
  </si>
  <si>
    <t>Sedes mantenidas</t>
  </si>
  <si>
    <t>21</t>
  </si>
  <si>
    <t>2102</t>
  </si>
  <si>
    <t>2102012</t>
  </si>
  <si>
    <t>Redes de alumbrado público construidas</t>
  </si>
  <si>
    <t>210201200</t>
  </si>
  <si>
    <t>2102010</t>
  </si>
  <si>
    <t>Redes de alumbrado público ampliadas</t>
  </si>
  <si>
    <t>210201000</t>
  </si>
  <si>
    <t>2102013</t>
  </si>
  <si>
    <t>Redes de alumbrado público mejoradas</t>
  </si>
  <si>
    <t>210201300</t>
  </si>
  <si>
    <t>2102011</t>
  </si>
  <si>
    <t>Redes de alumbrado público con mantenimiento</t>
  </si>
  <si>
    <t>210201100</t>
  </si>
  <si>
    <t>Tolú, fortalecida institucionalmente en el manejo de las TIC</t>
  </si>
  <si>
    <t>230103400</t>
  </si>
  <si>
    <t>230103500</t>
  </si>
  <si>
    <t>230205801</t>
  </si>
  <si>
    <t>Tolú, con participación ciudadana</t>
  </si>
  <si>
    <t>Servicio de educación informal - Espacios escolares y comunitarios participativos para el ejercicio de la cultura ciudadana y trabajo en equipo</t>
  </si>
  <si>
    <t>Estrategias para el fomento de a la participación de las mujeres en los espacios de participación política y de toma de decisión implementadas - celebración día de la Mujer</t>
  </si>
  <si>
    <t>450200300</t>
  </si>
  <si>
    <t>Servicio de promoción a la participación ciudadana - Fortalecimiento de las juntas de acción comunal, veedurías ciudadanas y consejo territorial de planeación</t>
  </si>
  <si>
    <t>450200111</t>
  </si>
  <si>
    <t>Estrategia de acompañamiento sobre capacidades democráticas y organizativas  implementada</t>
  </si>
  <si>
    <t>1905020</t>
  </si>
  <si>
    <t>Servicio de gestión del riesgo en temas de consumo de sustancias psicoactivas - Acompañamiento institucional en procesos de asociación cívica para la lucha contra el alcoholismo, la drogadicción y la readaptación social</t>
  </si>
  <si>
    <t>4599</t>
  </si>
  <si>
    <t>4599031</t>
  </si>
  <si>
    <t>Servicio de asistencia técnica - Consolidación del plan Anticorrupción y de Atención al Ciudadano – PAAC</t>
  </si>
  <si>
    <t>459903103</t>
  </si>
  <si>
    <t>Planes asistidos técnicamente</t>
  </si>
  <si>
    <t>4599002</t>
  </si>
  <si>
    <t>Servicio de saneamiento fiscal y financiero</t>
  </si>
  <si>
    <t>459900201</t>
  </si>
  <si>
    <t>Estrategia para el mejoramiento del Índice de Desempeño Fiscal ejecutada</t>
  </si>
  <si>
    <t>4599025</t>
  </si>
  <si>
    <t>Servicios de información implementados</t>
  </si>
  <si>
    <t>459902500</t>
  </si>
  <si>
    <t>Sistemas de información implementados</t>
  </si>
  <si>
    <t>4599021</t>
  </si>
  <si>
    <t>Documentos normativos</t>
  </si>
  <si>
    <t>459902100</t>
  </si>
  <si>
    <t>Documentos normativos realizados</t>
  </si>
  <si>
    <t>4599026</t>
  </si>
  <si>
    <t>459902600</t>
  </si>
  <si>
    <t>4599017</t>
  </si>
  <si>
    <t>Servicio de gestión documental</t>
  </si>
  <si>
    <t>459901700</t>
  </si>
  <si>
    <t>Sistema de gestión documental implementado</t>
  </si>
  <si>
    <t>4599005</t>
  </si>
  <si>
    <t>Documento para la planeación estratégica en TI</t>
  </si>
  <si>
    <t>459900500</t>
  </si>
  <si>
    <t xml:space="preserve">Documentos para la planeación estratégica en TI </t>
  </si>
  <si>
    <t>4599019</t>
  </si>
  <si>
    <t>Documentos de planeación - Plan de Fortalecimiento Oficina de Hacienda Municipal</t>
  </si>
  <si>
    <t>459901901</t>
  </si>
  <si>
    <t>Planes estratégicos elaborados</t>
  </si>
  <si>
    <t>459901702</t>
  </si>
  <si>
    <t>Capacitaciones en gestión documental y archivo realizadas</t>
  </si>
  <si>
    <t>4599023</t>
  </si>
  <si>
    <t>Servicio de Implementación Sistemas de Gestión</t>
  </si>
  <si>
    <t>459902304</t>
  </si>
  <si>
    <t>Herramientas implementadas</t>
  </si>
  <si>
    <t>4502016</t>
  </si>
  <si>
    <t>Servicio de información implementado</t>
  </si>
  <si>
    <t>450201600</t>
  </si>
  <si>
    <t>4502017</t>
  </si>
  <si>
    <t>Servicio de información actualizado</t>
  </si>
  <si>
    <t>450201700</t>
  </si>
  <si>
    <t>Sistemas de información actualizados</t>
  </si>
  <si>
    <t>450202205</t>
  </si>
  <si>
    <t>Entidades, organismos y dependencias para la transversalización de los enfoques de género e interseccionalidad asistidos técnicamente</t>
  </si>
  <si>
    <t>4502033</t>
  </si>
  <si>
    <t>Servicio de integración de la oferta pública</t>
  </si>
  <si>
    <t>450203300</t>
  </si>
  <si>
    <t>Espacios de integración de oferta pública generados</t>
  </si>
  <si>
    <t>450203302</t>
  </si>
  <si>
    <t>Estrategia móvil implementada</t>
  </si>
  <si>
    <t>SECTOR PRESUPUESTAL</t>
  </si>
  <si>
    <t>CÓDIGO DEL PROGRAMA PRESUPUESTAL</t>
  </si>
  <si>
    <t>PRODUCTOS PDT ACUERDO 004 DE 1 DE JULIO DE 2020</t>
  </si>
  <si>
    <t>PRODUCTOS</t>
  </si>
  <si>
    <t>RESPONSABLE</t>
  </si>
  <si>
    <t>COSTO UNITARIO</t>
  </si>
  <si>
    <t>COSTO TOTAL</t>
  </si>
  <si>
    <t>ICLD Ingresos Corrientes de Libre Destinación - ICLD</t>
  </si>
  <si>
    <t>ICDE Ingresos Corrientes de Destinación Específica - ICDE</t>
  </si>
  <si>
    <t>SGP Educación</t>
  </si>
  <si>
    <t>SGP Salud</t>
  </si>
  <si>
    <t>SGP Agua Potable y Saneamiento Básico</t>
  </si>
  <si>
    <t>SGP Propósito General</t>
  </si>
  <si>
    <t>SGP Asignaciones Especiales</t>
  </si>
  <si>
    <t>SGR Sistema General de Regalías - SGR</t>
  </si>
  <si>
    <t>Cofinanciación</t>
  </si>
  <si>
    <t>Crédito</t>
  </si>
  <si>
    <t>Otros</t>
  </si>
  <si>
    <t>Valor total</t>
  </si>
  <si>
    <t>Valor total cuatrenio</t>
  </si>
  <si>
    <t>TOLÚ, SOSTENIBLE Y AMIGABLE CON EL MEDIO AMBIENTE PARA LA GENTE</t>
  </si>
  <si>
    <t>SECRETARIA DE PLANEACION E INFRAESTRUCTURA</t>
  </si>
  <si>
    <t>SECRETARIA DE GOBIERNO Y PARTICIPACION CIUDADANA</t>
  </si>
  <si>
    <t>Emergencias y desastres atendidas</t>
  </si>
  <si>
    <t>450104900</t>
  </si>
  <si>
    <t>SECRETARIA DE DESARROLLO SOCIAL Y ECONOMICO</t>
  </si>
  <si>
    <t>TOTALES LÍNEA ESTRATÉGICA SANTIAGO DE TOLU AL SERVICIO  DEL MEDIO AMBIENTE Y LA SOSTENIBILIDAD</t>
  </si>
  <si>
    <t>EDUCACIÓN AL SERVICIO DE LA GENTE</t>
  </si>
  <si>
    <t>Servicio Educativo</t>
  </si>
  <si>
    <t>Establecimientos educativos en operación</t>
  </si>
  <si>
    <t>TOLÚ CON DEPORTE Y RECREACIÓN PARA LA GENTE</t>
  </si>
  <si>
    <t>Tolú con Fomento a la recreación, la actividad física y el deporte</t>
  </si>
  <si>
    <t>PATRIMONIO E IDENTIDAD CULTURAL AL SERVICIO DE LA GENTE</t>
  </si>
  <si>
    <t>3301067</t>
  </si>
  <si>
    <t>Servicio de gestión de archivos audiovisuales y sonoros</t>
  </si>
  <si>
    <t>Servicio de gestión de archivos audiovisualesy sonoros</t>
  </si>
  <si>
    <t>330106700</t>
  </si>
  <si>
    <t xml:space="preserve">Contenidos audiovisuales y sonoros conservados </t>
  </si>
  <si>
    <t>3301070</t>
  </si>
  <si>
    <t>330107000</t>
  </si>
  <si>
    <t>TOLÚ CON SALUD DE CALIDAD E INCLUSIVA AL SERVICIO DE LA GENTE</t>
  </si>
  <si>
    <t>1905015</t>
  </si>
  <si>
    <t>190501500</t>
  </si>
  <si>
    <t>TOLÚ CON VIVIENDA Y SERVICIOS PÚBLICOS DE CALIDAD PARA LA GENTE</t>
  </si>
  <si>
    <t>Servicio de acceso zonas digitales</t>
  </si>
  <si>
    <t>TOLÚ CON INCLUSIÓN SOCIAL AL SERVICIO DE LA GENTE</t>
  </si>
  <si>
    <t>Tolu, con seguridad alimentaria para la gente</t>
  </si>
  <si>
    <t>4101042</t>
  </si>
  <si>
    <t>410104201</t>
  </si>
  <si>
    <t>OFICINA DE GESTORA SOCIAL</t>
  </si>
  <si>
    <t>4103017</t>
  </si>
  <si>
    <t>Servicio de entrega de raciones de alimentos</t>
  </si>
  <si>
    <t>410301700</t>
  </si>
  <si>
    <t>Personas beneficiadas con raciones de alimentos</t>
  </si>
  <si>
    <t>4103018</t>
  </si>
  <si>
    <t>Comedores comunitarios construidos</t>
  </si>
  <si>
    <t>410301800</t>
  </si>
  <si>
    <t>4103051</t>
  </si>
  <si>
    <t>Servicio de asistencia técnica para el autoconsumo de los hogares en situación de vulnerabilidad social</t>
  </si>
  <si>
    <t>410305100</t>
  </si>
  <si>
    <t>Hogares asistidos técnicamente</t>
  </si>
  <si>
    <t>4103053</t>
  </si>
  <si>
    <t>Servicio de asistencia técnica para el mejoramiento de hábitos alimentarios</t>
  </si>
  <si>
    <t>410305300</t>
  </si>
  <si>
    <t>Hogares asistidos técnicamente para el mejoramiento de hábitos alimenticios</t>
  </si>
  <si>
    <t>4199054</t>
  </si>
  <si>
    <t>Documentos de planeación - Documento Política Pública de Seguridad Alimentaria y Nutricional</t>
  </si>
  <si>
    <t>419905400</t>
  </si>
  <si>
    <t>TOLÚ, EN PAZ Y CON GARANTÍAS DE DERECHOS HUMANOS PARA LA GENTE</t>
  </si>
  <si>
    <t>TOTALES LÍNEA ESTRATÉGICA SANTIAGO DE TOLÚ AL SERVICIO DE LO SOCIAL</t>
  </si>
  <si>
    <t>SANTIAGO DE TOLÚ AL SERVICIO DEL  DESARROLLO  ECONÓMICO TERRITORIAL</t>
  </si>
  <si>
    <t>TOLÚ CON DESARROLLO ECONÓMICO AL SERVICIO DE LA GENTE</t>
  </si>
  <si>
    <t>Tolú, con inclusión productividad y competitividad para la gente</t>
  </si>
  <si>
    <t>SECRETARIA DE TURISMO</t>
  </si>
  <si>
    <t>Vía urbana construida</t>
  </si>
  <si>
    <t xml:space="preserve">Vía urbana construida </t>
  </si>
  <si>
    <t>2406</t>
  </si>
  <si>
    <t>2406011</t>
  </si>
  <si>
    <t>Malecones construidos</t>
  </si>
  <si>
    <t>240601100</t>
  </si>
  <si>
    <t>Malecón construido</t>
  </si>
  <si>
    <t>2406019</t>
  </si>
  <si>
    <t>Malecones mantenidos</t>
  </si>
  <si>
    <t>240601900</t>
  </si>
  <si>
    <t>Malecón Mantenido</t>
  </si>
  <si>
    <t>Tolú, con transporte público eficiente para la gente</t>
  </si>
  <si>
    <t>TOTALES LÍNEA ESTRATÉGICA SANTIAGO DE TOLÚ AL SERVICIO DEL  DESARROLLO  ECONÓMICO TERRITORIAL</t>
  </si>
  <si>
    <t>TOLÚ, TERRITORIO CON PARTICIPACIÓN CIUDADANA, SEGURIDAD Y JUSTICIA PARA LA GENTE</t>
  </si>
  <si>
    <t>2409013</t>
  </si>
  <si>
    <t>Infraestructura de transporte para la seguridad vial</t>
  </si>
  <si>
    <t>240901301</t>
  </si>
  <si>
    <t>Semáforos instalados</t>
  </si>
  <si>
    <t>240901302</t>
  </si>
  <si>
    <t xml:space="preserve">Señales verticales instaladas </t>
  </si>
  <si>
    <t>240901303</t>
  </si>
  <si>
    <t>Reductores de velocidad instalados en la red vial</t>
  </si>
  <si>
    <t>240901304</t>
  </si>
  <si>
    <t>Cámaras instaladas en la red vial</t>
  </si>
  <si>
    <t>SECRETARIA DE HACIENDA</t>
  </si>
  <si>
    <t>450202207</t>
  </si>
  <si>
    <t>Entidades asistidas técnicamente</t>
  </si>
  <si>
    <t>TOTALES LÍNEA ESTRATÉGICA SANTIAGO DE TOLÚ CON GOBERNANZA Y TRANSFORMADA PARA LA GENTE</t>
  </si>
  <si>
    <t>TOTALES PLAN DE DESARROLLO TOLÚ AL SERVICIO DE LA GENTE</t>
  </si>
  <si>
    <t>MATRIZ ESTRATÉGICA - PARTE PROGRAMÁTICA</t>
  </si>
  <si>
    <t>FUENTES DE FINANCIACIÓN - AÑO 2020</t>
  </si>
  <si>
    <t>Valor total (pesos) 
Año 2020</t>
  </si>
  <si>
    <t>FUENTES DE FINANCIACIÓN - AÑO 2021</t>
  </si>
  <si>
    <t>FUENTES DE FINANCIACIÓN - AÑO 2022</t>
  </si>
  <si>
    <t>FUENTES DE FINANCIACIÓN - AÑO 2023</t>
  </si>
  <si>
    <t>MATRIZ COMPONENTE ESTRATÉGICO PLAN DE DESARROLLO</t>
  </si>
  <si>
    <t>PRODUCTOS DEFINITIVOS - CATALOGO</t>
  </si>
  <si>
    <t>COMPONENTES ESTRATÉGICOS</t>
  </si>
  <si>
    <t>PROGRAMAS ESTRATÉGICOS</t>
  </si>
  <si>
    <t>CODIGO SECTOR</t>
  </si>
  <si>
    <t>SECTOR</t>
  </si>
  <si>
    <t>PROGRAMA PRESUPUESTAL</t>
  </si>
  <si>
    <t>INDICADOR DE PRODUCTO</t>
  </si>
  <si>
    <t>TOTAL INVERSIÓN 2024 - 2027 (Pesos $)</t>
  </si>
  <si>
    <t>TOTAL INVERSIÓN 2024</t>
  </si>
  <si>
    <t>Recursos propios - 2024</t>
  </si>
  <si>
    <t>SGP Educación - 2024</t>
  </si>
  <si>
    <t>SGP Salud - 2024</t>
  </si>
  <si>
    <t>SGP Deporte - 2024</t>
  </si>
  <si>
    <t>SGP Cultura - 2024</t>
  </si>
  <si>
    <t>SGP Libre inversión - 2024</t>
  </si>
  <si>
    <t>SGP Libre destinación - 2024</t>
  </si>
  <si>
    <t>SGP Alimentación escolar - 2024</t>
  </si>
  <si>
    <t>Transferencias de capital - Cofinanciación departamento - 2024</t>
  </si>
  <si>
    <t>Transferencias de capital - Cofinanciación nación - 2024</t>
  </si>
  <si>
    <t>SGR - 2024</t>
  </si>
  <si>
    <t>Otros - 2024</t>
  </si>
  <si>
    <t>TOTAL INVERSIÓN 2025</t>
  </si>
  <si>
    <t>Recursos propios - 2025</t>
  </si>
  <si>
    <t>SGP Educación - 2025</t>
  </si>
  <si>
    <t>SGP Salud - 2025</t>
  </si>
  <si>
    <t>SGP Deporte - 2025</t>
  </si>
  <si>
    <t>SGP Cultura - 2025</t>
  </si>
  <si>
    <t>SGP Libre inversión - 2025</t>
  </si>
  <si>
    <t>SGP Libre destinación - 2025</t>
  </si>
  <si>
    <t>SGP Alimentación escolar - 2025</t>
  </si>
  <si>
    <t>Transferencias de capital - Cofinanciación departamento - 2025</t>
  </si>
  <si>
    <t>Transferencias de capital - Cofinanciación nación - 2025</t>
  </si>
  <si>
    <t>SGR - 2025</t>
  </si>
  <si>
    <t>Otros - 2025</t>
  </si>
  <si>
    <t>TOTAL INVERSIÓN 2026</t>
  </si>
  <si>
    <t>Recursos propios - 2026</t>
  </si>
  <si>
    <t>SGP Educación - 2026</t>
  </si>
  <si>
    <t>SGP Salud - 2026</t>
  </si>
  <si>
    <t>SGP Deporte - 2026</t>
  </si>
  <si>
    <t>SGP Cultura - 2026</t>
  </si>
  <si>
    <t>SGP Libre inversión - 2026</t>
  </si>
  <si>
    <t>SGP Libre destinación - 2026</t>
  </si>
  <si>
    <t>SGP Alimentación escolar - 2026</t>
  </si>
  <si>
    <t>Transferencias de capital - Cofinanciación departamento - 2026</t>
  </si>
  <si>
    <t>Transferencias de capital - Cofinanciación nación - 2026</t>
  </si>
  <si>
    <t>SGR - 2026</t>
  </si>
  <si>
    <t>Otros - 2026</t>
  </si>
  <si>
    <t>TOTAL INVERSIÓN 2027</t>
  </si>
  <si>
    <t>Recursos propios - 2027</t>
  </si>
  <si>
    <t>SGP Educación - 2027</t>
  </si>
  <si>
    <t>SGP Salud - 2027</t>
  </si>
  <si>
    <t>SGP Deporte - 2027</t>
  </si>
  <si>
    <t>SGP Cultura - 2027</t>
  </si>
  <si>
    <t>SGP Libre inversión - 2027</t>
  </si>
  <si>
    <t>SGP Libre destinación - 2027</t>
  </si>
  <si>
    <t>SGP Alimentación escolar - 2027</t>
  </si>
  <si>
    <t>Transferencias de capital - Cofinanciación departamento - 2027</t>
  </si>
  <si>
    <t>Transferencias de capital - Cofinanciación nación - 2027</t>
  </si>
  <si>
    <t>SGR - 2027</t>
  </si>
  <si>
    <t>Otros - 2027</t>
  </si>
  <si>
    <t>EDUCACIÓN PARA EL DESARROLLO SOSTENIBLE</t>
  </si>
  <si>
    <t>Educación de calidad al Servicio del Desarrollo.</t>
  </si>
  <si>
    <t>Educación</t>
  </si>
  <si>
    <t xml:space="preserve"> Calidad, cobertura y fortalecimiento de la educación inicial, prescolar, básica y media</t>
  </si>
  <si>
    <t>2201049</t>
  </si>
  <si>
    <t>220104902</t>
  </si>
  <si>
    <t>Foros educativos territoriales realizados</t>
  </si>
  <si>
    <t>2201032</t>
  </si>
  <si>
    <t>220103200</t>
  </si>
  <si>
    <t>2201033</t>
  </si>
  <si>
    <t>Servicio de fomento para la permanencia en programas de educación formal</t>
  </si>
  <si>
    <t>220103304</t>
  </si>
  <si>
    <t>Estrategias implementadas</t>
  </si>
  <si>
    <t>2201086</t>
  </si>
  <si>
    <t>Servicio de atención psicosocial a estudiantes</t>
  </si>
  <si>
    <t>220108600</t>
  </si>
  <si>
    <t>Alumnos atendidos</t>
  </si>
  <si>
    <t>Servicio de atención integral para la primera infancia</t>
  </si>
  <si>
    <t>220103700</t>
  </si>
  <si>
    <t>Instituciones educativas oficiales que implementan el nivel preescolar en el marco de la atención integral</t>
  </si>
  <si>
    <t>Servicios de asistencia técnica en innovación educativa en la educación inicial, preescolar, básica y media</t>
  </si>
  <si>
    <t>220104600</t>
  </si>
  <si>
    <t xml:space="preserve">Entidades o instituciones asistidas técnicamente en innovación educativa </t>
  </si>
  <si>
    <t>Condiciones y Equipamiento para el Servicio de una Educación de Calidad</t>
  </si>
  <si>
    <t>Calidad, cobertura y fortalecimiento de la educación inicial, prescolar, básica y media</t>
  </si>
  <si>
    <t>2202050</t>
  </si>
  <si>
    <t>Ambientes de aprendizaje dotados</t>
  </si>
  <si>
    <t>220205000</t>
  </si>
  <si>
    <t>2201035</t>
  </si>
  <si>
    <t>Servicio de articulación entre la educación media y el sector productivo.</t>
  </si>
  <si>
    <t>220103500</t>
  </si>
  <si>
    <t xml:space="preserve">Programas y proyectos de educación pertinente articulados con el sector productivo </t>
  </si>
  <si>
    <t>Educación superior o terciaria para el Servicio de la Gente.</t>
  </si>
  <si>
    <t>Calidad y fomento de la educación superior</t>
  </si>
  <si>
    <t>Servicio de fomento para el acceso a la educación superior</t>
  </si>
  <si>
    <t>Beneficiarios de estrategias o programas de  fomento para el acceso a la educación superior</t>
  </si>
  <si>
    <t>Servicio de apoyo financiero para el acceso a la educación superior</t>
  </si>
  <si>
    <t>Beneficiarios de estrategias o programas de  apoyo financiero para el acceso a la educación superior</t>
  </si>
  <si>
    <t>SALUD EQUITATIVA E INCLUYENTE</t>
  </si>
  <si>
    <t xml:space="preserve"> Es con servicio para la salud y la vida</t>
  </si>
  <si>
    <t>Salud y protección social</t>
  </si>
  <si>
    <t>Inspección, vigilancia y control</t>
  </si>
  <si>
    <t>Visitas realizadas</t>
  </si>
  <si>
    <t>Asistencias técnica en Inspección, Vigilancia y Control realizadas</t>
  </si>
  <si>
    <t>Estrategias para el fortalecimiento del control social en salud implementadas</t>
  </si>
  <si>
    <t>Aseguramiento y prestación integral de servicios de salud</t>
  </si>
  <si>
    <t>Servicio de afiliaciones al régimen subsidiado del Sistema General de Seguridad Social</t>
  </si>
  <si>
    <t>Personas afiliadas al régimen subsidiado</t>
  </si>
  <si>
    <t>Servicio de atención en salud a la población</t>
  </si>
  <si>
    <t>Hábitat Saludable y Mejores Condiciones Ambientales para la Calidad de Vida</t>
  </si>
  <si>
    <t>Salud pública</t>
  </si>
  <si>
    <t>Planes de salud pública elaborados</t>
  </si>
  <si>
    <t>1905040</t>
  </si>
  <si>
    <t>Servicio de certificación de discapacidad para las personas con discapacidad</t>
  </si>
  <si>
    <t>Personas con servicio de certificación de discapacidad</t>
  </si>
  <si>
    <t>1905043</t>
  </si>
  <si>
    <t>Servicio de gestión del riesgo para abordar situaciones situaciones endemo-epidémicas</t>
  </si>
  <si>
    <t>190504300</t>
  </si>
  <si>
    <t>Campañas de gestión del riesgo para abordar situaciones situaciones endemo-epidémicas implementadas</t>
  </si>
  <si>
    <t>Servicio de gestión del riesgo para abordar condiciones crónicas prevalentes</t>
  </si>
  <si>
    <t>190502300</t>
  </si>
  <si>
    <t>Campañas de gestión del riesgo para abordar condiciones crónicas prevalentes implementadas</t>
  </si>
  <si>
    <t>1905025</t>
  </si>
  <si>
    <t>Servicio de promoción de la salud y prevención de riesgos asociados a condiciones no transmisibles</t>
  </si>
  <si>
    <t>Campañas de promoción de la salud  y prevención de riesgos asociados a condiciones no transmisibles implementadas</t>
  </si>
  <si>
    <t xml:space="preserve"> Equipamiento y Oferta Institucional en Salud para la Vida Digna de la Población Rural.</t>
  </si>
  <si>
    <t>1906030</t>
  </si>
  <si>
    <t>190603000</t>
  </si>
  <si>
    <t>1906001</t>
  </si>
  <si>
    <t>190600100</t>
  </si>
  <si>
    <t>Seguridad Alimentaria y Nutricional, para el Bienestar y la Dignidad Humana.</t>
  </si>
  <si>
    <t>41</t>
  </si>
  <si>
    <t xml:space="preserve">Inclusión social y reconciliación </t>
  </si>
  <si>
    <t>Inclusión social y productiva para la población en situación de vulnerabilidad</t>
  </si>
  <si>
    <t>4103067</t>
  </si>
  <si>
    <t>410306701</t>
  </si>
  <si>
    <t>Documentos de planeación con seguimiento realizados</t>
  </si>
  <si>
    <t>CULTURA, RECREACIÓN Y DEPORTE PARA EL DESARROLLO SOSTENIBLE.</t>
  </si>
  <si>
    <t>Desarrollo Sostenible con Identidad Cultural.</t>
  </si>
  <si>
    <t>Cultura</t>
  </si>
  <si>
    <t>Promoción y acceso efectivo a procesos culturales y artísticos</t>
  </si>
  <si>
    <t>3301127</t>
  </si>
  <si>
    <t>Infraestructuras culturales dotadas</t>
  </si>
  <si>
    <t>330112700</t>
  </si>
  <si>
    <t>Cultura y Formación para el Desarrollo Sostenible</t>
  </si>
  <si>
    <t>Gestión, protección y salvaguardia del patrimonio cultural colombiano</t>
  </si>
  <si>
    <t>Servicio de educación informal en asuntos patrimoniales</t>
  </si>
  <si>
    <t>Servicio de apoyo financiero al sector artístico y cultural</t>
  </si>
  <si>
    <t>Estímulos otorgados</t>
  </si>
  <si>
    <t>Recreación y Deporte para la Inclusión Social y el Desarrollo Sostenible</t>
  </si>
  <si>
    <t>Deporte y Recreación</t>
  </si>
  <si>
    <t>Fomento a la recreación, la actividad física y el deporte para desarrollar entornos de convivencia y paz</t>
  </si>
  <si>
    <t>4302004</t>
  </si>
  <si>
    <t>Servicio de organización de eventos deportivos de alto rendimiento</t>
  </si>
  <si>
    <t>430200400</t>
  </si>
  <si>
    <t xml:space="preserve">Deportistas que participan en eventos deportivos de alto rendimiento con sede en Colombia </t>
  </si>
  <si>
    <t>Instituciones educativas vinculadas al programa Supérate-Intercolegiados</t>
  </si>
  <si>
    <t>Actividad Física y Recreación para la Salud Ambiental y Hábitos de Vida
Saludable.</t>
  </si>
  <si>
    <t>4302083</t>
  </si>
  <si>
    <t>Complejo deportivo de alto rendimiento construido y dotado</t>
  </si>
  <si>
    <t>430208300</t>
  </si>
  <si>
    <t>Estímulos entregados</t>
  </si>
  <si>
    <t>Servicio de asistencia técnica para la promoción del deporte</t>
  </si>
  <si>
    <t>Asistencias técnicas realizadas a los organismos deportivos</t>
  </si>
  <si>
    <t>AL SERVICIO DE TODOS LOS GRUPOS POBLACIONALES PARA LA GARANTÍA DEL DISFRUTE Y EJERCICIO DE LOS DERECHOS, CON ÉNFASIS EN LA ATENCIÓN DE LOS ACTORES DIFERENCIALES</t>
  </si>
  <si>
    <t>Al Servicio de la Primera Infancia, Infancia y Adolescencia con Garantía del Disfrute y Ejercicio de los Derechos</t>
  </si>
  <si>
    <t>Desarrollo integral de la primera infancia a la juventud, y fortalecimiento de las capacidades de las familias de niñas, niños y adolescentes</t>
  </si>
  <si>
    <t>Servicio de asistencia técnica a comunidades en temas de fortalecimiento del tejido social y construcción de escenarios comunitarios protectores de derechos</t>
  </si>
  <si>
    <t>Comunidades participantes</t>
  </si>
  <si>
    <t>Trabajo</t>
  </si>
  <si>
    <t>Derechos fundamentales del trabajo y fortalecimiento del diálogo social</t>
  </si>
  <si>
    <t>Al Servicio de la Juventud con Garantía del Disfrute y Ejercicio de los Derechos.</t>
  </si>
  <si>
    <t>Acciones ejecutadas con las comunidades</t>
  </si>
  <si>
    <t>Servicios de educación informal a niños, niñas, adolescentes  y jóvenes para el reconocimiento de sus derechos</t>
  </si>
  <si>
    <t>Jóvenes atendidos</t>
  </si>
  <si>
    <t>Jóvenes atendidos para la Construcción de Paz</t>
  </si>
  <si>
    <t>Gobierno Territorial</t>
  </si>
  <si>
    <t>Fortalecimiento del buen gobierno para el respeto y garantía de los derechos humanos</t>
  </si>
  <si>
    <t>Servicio de educación informal para la protección del joven trabajador</t>
  </si>
  <si>
    <t>Formación para el trabajo</t>
  </si>
  <si>
    <t>Servicio de formación informal para el emprendimiento rural</t>
  </si>
  <si>
    <t>Unidades productivas Rurales fortalecidas</t>
  </si>
  <si>
    <t>Fomento de la investigación, desarrollo tecnológico e innovación del sector trabajo</t>
  </si>
  <si>
    <t>Servicio de fomento para la oferta de formación para el trabajo</t>
  </si>
  <si>
    <t>360501301</t>
  </si>
  <si>
    <t>Beneficiarios de las iniciativas de formación para el trabajo en regiones priorizadas</t>
  </si>
  <si>
    <t xml:space="preserve"> Al Servicio de la Mujeres con Garantía del Disfrute y Ejercicio de los Derechos.</t>
  </si>
  <si>
    <t>Fortalecimiento de la convivencia y la seguridad ciudadana</t>
  </si>
  <si>
    <t>Mujeres atendidas</t>
  </si>
  <si>
    <t>Estrategias para el fomento de la participación de las mujeres en los espacios de participación política y de toma de decisión implementadas</t>
  </si>
  <si>
    <t>Servicio de asistencia técnica para la equidad laboral en materia de género</t>
  </si>
  <si>
    <t>Asistencias técnicas realizadas</t>
  </si>
  <si>
    <t>Al Servicio de la Población con Habilidades Diferentes con Garantía del Disfrute y Ejercicio de los Derechos.</t>
  </si>
  <si>
    <t>Tecnologías de la Información y las Comunicaciones</t>
  </si>
  <si>
    <t>Fomento del desarrollo de aplicaciones, software y contenidos para impulsar la apropiación de las Tecnologías de la Información y las Comunicaciones (TIC)</t>
  </si>
  <si>
    <t>Servicio de educación informal para la inclusión de personas con discapacidad</t>
  </si>
  <si>
    <t>Personas de la comunidad con discapacidad capacitadas en TIC para la inclusión en el uso de las TIC.</t>
  </si>
  <si>
    <t>Atención integral de población en situación permanente de desprotección social y/o familiar</t>
  </si>
  <si>
    <t xml:space="preserve"> Inclusión social y productiva para la población en situación de vulnerabilidad</t>
  </si>
  <si>
    <t>410300500</t>
  </si>
  <si>
    <t>Proyectos productivos formulados</t>
  </si>
  <si>
    <t>Al Servicio del Adulto Mayor con Garantía del Disfrute y Ejercicio de los Derechos para el Bienestar y Dignidad.</t>
  </si>
  <si>
    <t>Servicio de asistencia técnica a proyectos productivos de las granjas para adultos mayores</t>
  </si>
  <si>
    <t>Proyectos productivos asistidos técnicamente</t>
  </si>
  <si>
    <t>Al Servicio de la Diversidad Sexual e Identidad de Género con Garantía del Disfrute y Ejercicio de los Derechos.</t>
  </si>
  <si>
    <t>4502026</t>
  </si>
  <si>
    <t>450202602</t>
  </si>
  <si>
    <t>Documentos normativos para la garantía de derechos de la población LGTBI formulados</t>
  </si>
  <si>
    <t>450203801</t>
  </si>
  <si>
    <t>Rutas de atención implementadas</t>
  </si>
  <si>
    <t>4502039</t>
  </si>
  <si>
    <t>Servicio de apoyo financiero para empresas y emprendimientos productivos</t>
  </si>
  <si>
    <t>450203901</t>
  </si>
  <si>
    <t>Al Servicio de la las Comunidades Étnicas con Garantía del Disfrute y Ejercicio de los Derechos.</t>
  </si>
  <si>
    <t>450202201</t>
  </si>
  <si>
    <t>Grupos étnicos asistidos técnicamente</t>
  </si>
  <si>
    <t>4502035</t>
  </si>
  <si>
    <t>450203503</t>
  </si>
  <si>
    <t>Documento de planes de etnodesarrollo y planes de vida elaborados</t>
  </si>
  <si>
    <t>4502037</t>
  </si>
  <si>
    <t>Servicio de apoyo para el acceso a programas de educación para el trabajo y el desarrollo humano</t>
  </si>
  <si>
    <t>450203700</t>
  </si>
  <si>
    <t>Personas beneficiadas de servicios de educación para el trabajo y el desarrollo humano</t>
  </si>
  <si>
    <t>450203420</t>
  </si>
  <si>
    <t>Talleres para fortalecer la gobernabilidad organizativa de las comunidades indígenas realizados</t>
  </si>
  <si>
    <t>410305302</t>
  </si>
  <si>
    <t>Talleres realizados para el mejoramiento de hábitos alimenticios para hogares étnicos</t>
  </si>
  <si>
    <t>Programa: Al Servicio de las Víctimas con Garantía del Disfrute y Ejercicio de los Derechos.</t>
  </si>
  <si>
    <t>Atención, asistencia  y reparación integral a las víctimas</t>
  </si>
  <si>
    <t>4101014</t>
  </si>
  <si>
    <t>Servicio de caracterización de la población víctima para su posterior atención, asistencia y reparación integral</t>
  </si>
  <si>
    <t>410101400</t>
  </si>
  <si>
    <t>Víctimas caracterizadas</t>
  </si>
  <si>
    <t>410103800</t>
  </si>
  <si>
    <t>Eventos de participación realizados</t>
  </si>
  <si>
    <t>4101027</t>
  </si>
  <si>
    <t>Servicio de asistencia funeraria</t>
  </si>
  <si>
    <t>410102701</t>
  </si>
  <si>
    <t xml:space="preserve">Hogares subsidiados en asistencia funeraria </t>
  </si>
  <si>
    <t>4101025</t>
  </si>
  <si>
    <t>Servicio de ayuda y atención humanitaria</t>
  </si>
  <si>
    <t>410102517</t>
  </si>
  <si>
    <t>Consejos comunitarios con planes de ayuda, atención y protección elaborados</t>
  </si>
  <si>
    <t>Gestión del riesgo de desastres y emergencias</t>
  </si>
  <si>
    <t>TOTALES LINEA ESTRATÉGICA: DESARROLLO SOSTENIBLE Y EQUITATIVO CON INCLUSIÓN Y DIVERSIDAD.</t>
  </si>
  <si>
    <t>TOTAL INVERSIÓN 2024 (Pesos $)</t>
  </si>
  <si>
    <t>SGP APSB - 2024</t>
  </si>
  <si>
    <t>TOTAL INVERSIÓN 2025 (Pesos $)</t>
  </si>
  <si>
    <t>SGP APSB - 2025</t>
  </si>
  <si>
    <t>TOTAL INVERSIÓN 2026 (Pesos $)</t>
  </si>
  <si>
    <t>SGP APSB - 2026</t>
  </si>
  <si>
    <t>TOTAL INVERSIÓN 2027 (Pesos $)</t>
  </si>
  <si>
    <t>SGP APSB - 2027</t>
  </si>
  <si>
    <t>VIVIENDA DIGNA Y SOSTENIBLE</t>
  </si>
  <si>
    <t>Hábitat y Vivienda Digna para el Desarrollo</t>
  </si>
  <si>
    <t>Vivienda, Ciudad y Territorio</t>
  </si>
  <si>
    <t>Acceso a soluciones de vivienda</t>
  </si>
  <si>
    <t>Vivienda de Interés Social construidas en sitio propio</t>
  </si>
  <si>
    <t>Vivienda de Interés Social mejoradas</t>
  </si>
  <si>
    <t>Ordenamiento territorial y desarrollo urbano</t>
  </si>
  <si>
    <t>04</t>
  </si>
  <si>
    <t>Información Estadídtica</t>
  </si>
  <si>
    <t>0401</t>
  </si>
  <si>
    <t xml:space="preserve"> Levantamiento y actualización de información estadística de calidad</t>
  </si>
  <si>
    <t>0401025</t>
  </si>
  <si>
    <t>040102500</t>
  </si>
  <si>
    <t xml:space="preserve">Documentos de lineamientos técnicos en materia de Estratificación Socioeconómica realizados </t>
  </si>
  <si>
    <t>0401105</t>
  </si>
  <si>
    <t>Servicio de estratificación socioeconómica</t>
  </si>
  <si>
    <t>040110500</t>
  </si>
  <si>
    <t>Predios con estratificación socioeconómica</t>
  </si>
  <si>
    <t>0406</t>
  </si>
  <si>
    <t>Generación de la información geográfica del territorio nacional</t>
  </si>
  <si>
    <t>0406004</t>
  </si>
  <si>
    <t>Servicio de información catastral actualizado</t>
  </si>
  <si>
    <t>040600400</t>
  </si>
  <si>
    <t>Sistema de Información catastral actualizado</t>
  </si>
  <si>
    <t>0406010</t>
  </si>
  <si>
    <t>Información cartográfica actualizada</t>
  </si>
  <si>
    <t>040601000</t>
  </si>
  <si>
    <t>Área con información cartográfica actualizada</t>
  </si>
  <si>
    <t>0406016</t>
  </si>
  <si>
    <t>Servicio de actualización catastral con enfoque multipropósito</t>
  </si>
  <si>
    <t>040601600</t>
  </si>
  <si>
    <t>Área geográfica actualizada catastralmente con enfoque multipropósito</t>
  </si>
  <si>
    <t>040601601</t>
  </si>
  <si>
    <t>Predios catastralmente actualizados con enfoque multipropósito</t>
  </si>
  <si>
    <t>SANEAMIENTO BÁSICO, SERVICIOS PÚBLICOS Y AGUA POTABLE PARA EL DESARROLLO Y LA COMPETITIVIDAD</t>
  </si>
  <si>
    <t>Servicios Públicos Domiciliarios Eficientes para el Bienestar y el Desarrollo Sostenible.</t>
  </si>
  <si>
    <t>Acceso de la población a los servicios de agua potable y saneamiento básico</t>
  </si>
  <si>
    <t>Servicio de apoyo financiero a los planes, programas y proyectos de Agua Potable y Saneamiento Básico</t>
  </si>
  <si>
    <t>Proyectos de acueducto, alcantarillado y aseo apoyados financieramente</t>
  </si>
  <si>
    <t>Servicio de Aseo</t>
  </si>
  <si>
    <t>Usuarios con acceso al servicio de aseo</t>
  </si>
  <si>
    <t>Facilitar el acceso y uso de las Tecnologías de la Información y las Comunicaciones en todo el territorio nacional</t>
  </si>
  <si>
    <t>Centros de Acceso Comunitario en zonas urbanas y/o rurales y/o apartadas funcionando</t>
  </si>
  <si>
    <t>Soluciones de conectividad en instituciones públicas instaladas</t>
  </si>
  <si>
    <t>Servicio de acceso y promoción a las tecnologías de la información y las comunicaciones</t>
  </si>
  <si>
    <t>Espacios públicos  para la promoción de las  TIC habilitados</t>
  </si>
  <si>
    <t>Servicio de apoyo en tecnologías de la información y las comunicaciones para la educación básica, primaria y secundaria</t>
  </si>
  <si>
    <t>Sedes educativas oficiales beneficiadas con acceso a internet</t>
  </si>
  <si>
    <t>Ciencia, Tecnologia e Innovacion</t>
  </si>
  <si>
    <t>Fomento a vocaciones y formación, generación, uso y apropiación social del conocimiento de la ciencia, tecnología e innovación</t>
  </si>
  <si>
    <t>Servicio de apoyo financiero a programas y proyectos de Ciencia, Tecnología e Innovación (CTI) para la generación de conocimiento, desarrollo tecnológico e innovación. (I+D+i)</t>
  </si>
  <si>
    <t>390600500</t>
  </si>
  <si>
    <t xml:space="preserve">Programas y proyectos financiados </t>
  </si>
  <si>
    <t>3906010</t>
  </si>
  <si>
    <t>Servicios de apoyo financiero para programas y proyectos de apropiación social del conocimiento</t>
  </si>
  <si>
    <t>390601000</t>
  </si>
  <si>
    <t>Programas y proyectos financiados</t>
  </si>
  <si>
    <t xml:space="preserve">Sahagún es con Servicio con Transición Energética Sostenible Justa para la Competitividad Rural. </t>
  </si>
  <si>
    <t>Minas y Energía</t>
  </si>
  <si>
    <t>Central de generación fotovoltaica construida</t>
  </si>
  <si>
    <t>210203800</t>
  </si>
  <si>
    <t>210203801</t>
  </si>
  <si>
    <t>Capacidad instalada en fuentes no convencionales de energía (FNCE)</t>
  </si>
  <si>
    <t>Central de generación fotovoltaica con mantenimiento</t>
  </si>
  <si>
    <t>210204900</t>
  </si>
  <si>
    <t>Ambiente y Desarrollo Sostenible</t>
  </si>
  <si>
    <t>Gestión del cambio climático para un desarrollo bajo en carbono y resiliente al clima</t>
  </si>
  <si>
    <t>Sahagún es con servicio en Conexión de Gas Natural para La Sostenibilidad y la Competitividad</t>
  </si>
  <si>
    <t>2101</t>
  </si>
  <si>
    <t>Acceso al servicio público domiciliario de gas combustible</t>
  </si>
  <si>
    <t>2101015</t>
  </si>
  <si>
    <t>Redes internas de gas combustible instaladas</t>
  </si>
  <si>
    <t>210101500</t>
  </si>
  <si>
    <t>Viviendas con red interna de gas combustible instalada</t>
  </si>
  <si>
    <t>2101016</t>
  </si>
  <si>
    <t>Redes domiciliarias de gas combustible instaladas</t>
  </si>
  <si>
    <t>210101600</t>
  </si>
  <si>
    <t>Viviendas conectadas a la red local de gas combustible</t>
  </si>
  <si>
    <t>INFRAESTRUCTURA, ESPACIO PÚBLICO Y EQUIPAMIENTO AL SERVICIO DEL DESARROLLO SOSTENIBLE</t>
  </si>
  <si>
    <t>Sahagún es con servicio con conectividad e integración territorial para la competitividad.</t>
  </si>
  <si>
    <t>Transporte</t>
  </si>
  <si>
    <t>Infraestructura red vial regional</t>
  </si>
  <si>
    <t>2402006</t>
  </si>
  <si>
    <t>240200601</t>
  </si>
  <si>
    <t>Placa huella construida</t>
  </si>
  <si>
    <t>2402114</t>
  </si>
  <si>
    <t>Vía urbana mejorada</t>
  </si>
  <si>
    <t>240211400</t>
  </si>
  <si>
    <t xml:space="preserve">Vía urbana mejorada </t>
  </si>
  <si>
    <t>Andén de la red urbana rehabilitado</t>
  </si>
  <si>
    <t>2402129</t>
  </si>
  <si>
    <t>Andén de la red urbana mantenido</t>
  </si>
  <si>
    <t>240212900</t>
  </si>
  <si>
    <t>Andenes de la red urbana mantenidos</t>
  </si>
  <si>
    <t>Sahagún es con servicio Con Infraestructura Y Equipamiento Para La Competitividad.</t>
  </si>
  <si>
    <t>Agricultura y Desarrollo Rural</t>
  </si>
  <si>
    <t>1709</t>
  </si>
  <si>
    <t>Infraestructura productiva y comercialización</t>
  </si>
  <si>
    <t>1709001</t>
  </si>
  <si>
    <t>170900100</t>
  </si>
  <si>
    <t>Alevinos utilizados en actividades de repoblamiento</t>
  </si>
  <si>
    <t>Centros logísticos agropecuarios adecuados</t>
  </si>
  <si>
    <t>170901900</t>
  </si>
  <si>
    <t>1709040</t>
  </si>
  <si>
    <t>Infraestructura de producción agrícola adecuada</t>
  </si>
  <si>
    <t>170904000</t>
  </si>
  <si>
    <t>1709046</t>
  </si>
  <si>
    <t>Infraestructura de producción pecuaria adecuada</t>
  </si>
  <si>
    <t>170904600</t>
  </si>
  <si>
    <t>1709052</t>
  </si>
  <si>
    <t>Infraestructura para el almacenamiento adecuada</t>
  </si>
  <si>
    <t>170905200</t>
  </si>
  <si>
    <t>1709110</t>
  </si>
  <si>
    <t>Servicio de apoyo financiero para la reforestación comercial</t>
  </si>
  <si>
    <t>170911000</t>
  </si>
  <si>
    <t xml:space="preserve">Hectáreas reforestadas y con mantenimiento apoyadas </t>
  </si>
  <si>
    <t>1709114</t>
  </si>
  <si>
    <t>Bancos de maquinaria y equipos para la producción agropecuaria dotado</t>
  </si>
  <si>
    <t>170911400</t>
  </si>
  <si>
    <t>Maquinaria y equipos para la producción agropecuaria adquiridos</t>
  </si>
  <si>
    <t>170911405</t>
  </si>
  <si>
    <t>Productores beneficiados con maquinaria y equipo</t>
  </si>
  <si>
    <t xml:space="preserve">Con Servicio y Respeto del Espació Público </t>
  </si>
  <si>
    <t>4002021</t>
  </si>
  <si>
    <t>400202100</t>
  </si>
  <si>
    <t>4002019</t>
  </si>
  <si>
    <t>Espacio publico construido</t>
  </si>
  <si>
    <t>400201900</t>
  </si>
  <si>
    <t>Espacio publico adecuado</t>
  </si>
  <si>
    <t>AL SERVICIO DE LA SOSTENIBILIDAD AMBIENTAL</t>
  </si>
  <si>
    <t>Con Servicio para la Protección de la Estructura Ecológica y los Servicios Ecosistémicos del Territorio.</t>
  </si>
  <si>
    <t>Conservación de la biodiversidad y sus servicios ecosistémicos</t>
  </si>
  <si>
    <t>3202042</t>
  </si>
  <si>
    <t>Servicio de manejo del arbolado urbano</t>
  </si>
  <si>
    <t>320204200</t>
  </si>
  <si>
    <t>Árboles intervenidos</t>
  </si>
  <si>
    <t>Mayor Oferta de Fuentes Hídricas para el Desarrollo Sostenible</t>
  </si>
  <si>
    <t>3203</t>
  </si>
  <si>
    <t>Gestión integral del recurso hídrico</t>
  </si>
  <si>
    <t>3203033</t>
  </si>
  <si>
    <t>Servicio de asistencia técnica para la promoción del uso eficiente y ahorro del agua</t>
  </si>
  <si>
    <t>320303300</t>
  </si>
  <si>
    <t xml:space="preserve">Proyectos para la promoción del uso eficiente y ahorro del agua formulados  </t>
  </si>
  <si>
    <t>3203034</t>
  </si>
  <si>
    <t>Servicio de asistencia técnica para la implementación de lineamientos sobre el mejoramiento de la calidad del recurso hídrico</t>
  </si>
  <si>
    <t>320303400</t>
  </si>
  <si>
    <t>Proyectos  para el mejoramiento de la calidad del recurso hídrico formulados</t>
  </si>
  <si>
    <t>3203048</t>
  </si>
  <si>
    <t>Servicio de almacenamiento de agua</t>
  </si>
  <si>
    <t>320304800</t>
  </si>
  <si>
    <t>Agua almacenada</t>
  </si>
  <si>
    <t>3202</t>
  </si>
  <si>
    <t>3202037</t>
  </si>
  <si>
    <t>Servicio de recuperación de cuerpos de agua lénticos y lóticos</t>
  </si>
  <si>
    <t>320203700</t>
  </si>
  <si>
    <t xml:space="preserve">Extensión de cuerpos de agua recuperados </t>
  </si>
  <si>
    <t>Sahagún es con Servicio con Gestión Integral de Residuos para Sostenibilidad Ambiental.</t>
  </si>
  <si>
    <t>4003021</t>
  </si>
  <si>
    <t>400302100</t>
  </si>
  <si>
    <t>Sahagún es con servicio en la Protección de la Fauna y la Flora</t>
  </si>
  <si>
    <t>Ambiente y desarrollo sostenible</t>
  </si>
  <si>
    <t>Conservación de la biodiversidad y sus servicios ecosistémos</t>
  </si>
  <si>
    <t>Documentos de lineamientos técnicos para la conservación de la biodiversidad y sus servicios eco sistémicos</t>
  </si>
  <si>
    <t xml:space="preserve">Documentos de lineamientos técnicos con el manejo de especies de fauna y flora elaborados </t>
  </si>
  <si>
    <t>Documentos de investigación para la conservación de la biodiversidad y sus servicios eco sistémicos</t>
  </si>
  <si>
    <t xml:space="preserve">Documentos de investigación sobre el estado de poblaciones de fauna y flora elaborados </t>
  </si>
  <si>
    <t>Sahagún es con Servicio con Gestión Integral del Riesgo.</t>
  </si>
  <si>
    <t>3205</t>
  </si>
  <si>
    <t>Ordenamiento ambiental territorial</t>
  </si>
  <si>
    <t>3205001</t>
  </si>
  <si>
    <t>Documentos de lineamientos técnicos para el ordenamiento ambiental territorial</t>
  </si>
  <si>
    <t>320500101</t>
  </si>
  <si>
    <t xml:space="preserve">Documentos de lineamientos técnicos con directrices ambientales y de gestión del riesgo en la planificación ambiental territorial formulados </t>
  </si>
  <si>
    <t>3205006</t>
  </si>
  <si>
    <t>Servicio de divulgación y socialización ambiental en el marco del ordenamiento ambiental territorial</t>
  </si>
  <si>
    <t>320500600</t>
  </si>
  <si>
    <t>4503004</t>
  </si>
  <si>
    <t>450300400</t>
  </si>
  <si>
    <t>3206004</t>
  </si>
  <si>
    <t>Servicio de educación informal en gestión del cambio climático para un desarrollo bajo en carbono y resiliente al clima</t>
  </si>
  <si>
    <t>320600400</t>
  </si>
  <si>
    <t>Personas capacitadas en gestión del cambio climático</t>
  </si>
  <si>
    <t>TOTALES LÍNEA ESTRATÉGICA: DESARROLLO SOSTENIBLE SUSTENTABLE Y COMPETITIVIDAD TERRITORIAL</t>
  </si>
  <si>
    <t>COMPONENTES ESTRATÉGICO</t>
  </si>
  <si>
    <t>PROGRAMA ESTRATÉGICO</t>
  </si>
  <si>
    <t>SGR- 2026</t>
  </si>
  <si>
    <t>AL SERVICIO DEL EMPRENDIMIENTO, LA EMPLEABILIDAD DECENTE, EL TURISMO RESPONSABLE Y LA GENERACIÓN DE INGRESOS</t>
  </si>
  <si>
    <t>Al Servicio de la Inclusión Productiva y la Generación de Ingresos</t>
  </si>
  <si>
    <t>35</t>
  </si>
  <si>
    <t>Comercio, Industría y Turismo</t>
  </si>
  <si>
    <t>3502</t>
  </si>
  <si>
    <t>Productividad y competitividad de las empresas colombianas</t>
  </si>
  <si>
    <t>3502019</t>
  </si>
  <si>
    <t>3502003</t>
  </si>
  <si>
    <t>Servicio de asistencia técnica para el fortalecimiento de capacidades gerenciales</t>
  </si>
  <si>
    <t>350200303</t>
  </si>
  <si>
    <t>Empresas beneficiarias de programas de fortalecimiento empresarial</t>
  </si>
  <si>
    <t>3502009</t>
  </si>
  <si>
    <t>Servicio de apoyo para la transferencia y/o implementación de metodologías de aumento de la productividad</t>
  </si>
  <si>
    <t>350200901</t>
  </si>
  <si>
    <t>Eventos de sensibilización en productividad realizados</t>
  </si>
  <si>
    <t>3502011</t>
  </si>
  <si>
    <t>Servicio de apoyo para la formación de capital humano pertinente para el desarrollo empresarial de los territorios</t>
  </si>
  <si>
    <t>350201100</t>
  </si>
  <si>
    <t xml:space="preserve">Personas formadas en habilidades y competencias </t>
  </si>
  <si>
    <t>360301600</t>
  </si>
  <si>
    <t>Unidades Productivas Rurales creadas</t>
  </si>
  <si>
    <t>360301603</t>
  </si>
  <si>
    <t>Personas del sector rural capacitadas</t>
  </si>
  <si>
    <t>Servicio de divulgación para la aplicación del enfoque de género</t>
  </si>
  <si>
    <t>360402600</t>
  </si>
  <si>
    <t>Personas sensibilizadas</t>
  </si>
  <si>
    <t>Sahagún es con Servicio y Promoción del Turismo Responsable para el Desarrollo Sostenible</t>
  </si>
  <si>
    <t>Comercio, Industría y turismo</t>
  </si>
  <si>
    <t>3502026</t>
  </si>
  <si>
    <t>Servicio de diseño y/o mejoramiento de productos artesanales</t>
  </si>
  <si>
    <t>350202601</t>
  </si>
  <si>
    <t>Productos mejorados</t>
  </si>
  <si>
    <t>350203601</t>
  </si>
  <si>
    <t>Proyectos cofinanciados para la formación, capacitación, sensibilización turística</t>
  </si>
  <si>
    <t>3502049</t>
  </si>
  <si>
    <t>Servicio de circuito turístico</t>
  </si>
  <si>
    <t>350204901</t>
  </si>
  <si>
    <t>Turistas atendidos</t>
  </si>
  <si>
    <t>3201</t>
  </si>
  <si>
    <t>Fortalecimiento del desempeño ambiental de los sectores productivos</t>
  </si>
  <si>
    <t>3201003</t>
  </si>
  <si>
    <t>Servicio de asistencia técnica para la consolidación de negocios verdes</t>
  </si>
  <si>
    <t>320100300</t>
  </si>
  <si>
    <t xml:space="preserve">Negocios verdes consolidados </t>
  </si>
  <si>
    <t>DESARROLLO RURAL INTEGRAL PARA UNA NUEVA RURALIDAD</t>
  </si>
  <si>
    <t>Sahagún con Servicio hacía la Competitividad y Fortalecimiento de la Economía Agraria</t>
  </si>
  <si>
    <t>Inclusión productiva de pequeños productores rurales</t>
  </si>
  <si>
    <t>1702023</t>
  </si>
  <si>
    <t>170203800</t>
  </si>
  <si>
    <t>Organizaciones de productores formales apoyadas</t>
  </si>
  <si>
    <t>170200701</t>
  </si>
  <si>
    <t>Pequeños productores apoyados</t>
  </si>
  <si>
    <t>17</t>
  </si>
  <si>
    <t>1704</t>
  </si>
  <si>
    <t>Ordenamiento social y uso productivo del territorio rural</t>
  </si>
  <si>
    <t>1704001</t>
  </si>
  <si>
    <t>Cartografía de zonificación y evaluación de tierras</t>
  </si>
  <si>
    <t>170400101</t>
  </si>
  <si>
    <t>Documentos de análisis de zonificación elaborados</t>
  </si>
  <si>
    <t>1704003</t>
  </si>
  <si>
    <t>170400302</t>
  </si>
  <si>
    <t>Planes de ordenamiento social de la propiedad rural elaborados</t>
  </si>
  <si>
    <t>1704010</t>
  </si>
  <si>
    <t>Servicio de apoyo financiero para la formalización de la propiedad</t>
  </si>
  <si>
    <t>Predios formalizados o regularizados para el desarrollo rural</t>
  </si>
  <si>
    <t>Sistemas Productivos Sostenibles para una Economía Rural Integral.</t>
  </si>
  <si>
    <t>Ciencia, tecnología e innovación agropecuaria</t>
  </si>
  <si>
    <t>Servicio de divulgación de transferencia de tecnología</t>
  </si>
  <si>
    <t>170804000</t>
  </si>
  <si>
    <t>Productores beneficiados con transferencia de tecnología</t>
  </si>
  <si>
    <t>1708053</t>
  </si>
  <si>
    <t>Servicio de apoyo técnico para el uso eficiente de recursos naturales en ecosistemas estratégicos</t>
  </si>
  <si>
    <t>170805300</t>
  </si>
  <si>
    <t>Personas apoyadas</t>
  </si>
  <si>
    <t>1708055</t>
  </si>
  <si>
    <t>Servicio de integración tecnológica para la producción agropecuaria y agroindustrial</t>
  </si>
  <si>
    <t>170805500</t>
  </si>
  <si>
    <t>Paquetes tecnológicos implementados</t>
  </si>
  <si>
    <t>1708056</t>
  </si>
  <si>
    <t>Servicio de implementación de rutas agroecológicas</t>
  </si>
  <si>
    <t>170805600</t>
  </si>
  <si>
    <t>Rutas agroecológicas implementadas</t>
  </si>
  <si>
    <t>170200901</t>
  </si>
  <si>
    <t>Activos productivos para la acuicultura y pesca entregados</t>
  </si>
  <si>
    <t>170200903</t>
  </si>
  <si>
    <t>Productores acuícolas apoyados</t>
  </si>
  <si>
    <t>Sahagún con Servicio hacia el Desarrollo Social y Bienestar en el Campo.</t>
  </si>
  <si>
    <t>Agricultura y desarrollo rural</t>
  </si>
  <si>
    <t>Proyectos productivos cofinanciados</t>
  </si>
  <si>
    <t>Servicio de apoyo financiero para la inclusión financiera</t>
  </si>
  <si>
    <t>Familias beneficiarias</t>
  </si>
  <si>
    <t>TOTAL LÍNEA ESTRATÉGICA: PRODUCTIVIDAD Y DESARROLLO ECONOMICO SOSTENIBLE Y EQUITATIVO</t>
  </si>
  <si>
    <t>UNA INSTITUCIONALIDAD FUERTE PARA EL DESARROLLO Y LA PAZ</t>
  </si>
  <si>
    <t>Sahagún es con Servicio con Fortalecimiento Institucional</t>
  </si>
  <si>
    <t>Fortalecimiento a la gestión y dirección de la administración pública territorial</t>
  </si>
  <si>
    <t>4599034</t>
  </si>
  <si>
    <t xml:space="preserve"> Sedes dotadas</t>
  </si>
  <si>
    <t>459903400</t>
  </si>
  <si>
    <t>459901715</t>
  </si>
  <si>
    <t>Procesos implementados</t>
  </si>
  <si>
    <t>4599028</t>
  </si>
  <si>
    <t>459902800</t>
  </si>
  <si>
    <t>Sahagún es con Servicio para Transparencia y el Fortalecimiento Institucional.</t>
  </si>
  <si>
    <t>450202200</t>
  </si>
  <si>
    <t>Instancias territoriales de coordinación institucional asistidas y apoyadas</t>
  </si>
  <si>
    <t>Sahagún es con Servicio para la Excelencia en el Manejo de las Finanzas y los Recursos Públicos.</t>
  </si>
  <si>
    <t>Vivienda, ciudad y territorio</t>
  </si>
  <si>
    <t>Servicio de saneamiento y titulación de bienes fiscales</t>
  </si>
  <si>
    <t>Bienes fiscales saneados y titulados</t>
  </si>
  <si>
    <t>Servicio de reeestructuracion de pasivos</t>
  </si>
  <si>
    <t>Acuerdo de reestructuración de pasivos ejecutado</t>
  </si>
  <si>
    <t>PARTICIPACIÓN CIUDADANA Y CULTURA CIUDADANA</t>
  </si>
  <si>
    <t>Sahagún es con Servicio con Fortalecimiento de la Organización, la Movilización y la Formación para la Participación Ciudadana</t>
  </si>
  <si>
    <t>450200109</t>
  </si>
  <si>
    <t>Iniciativas organizativas de participación ciudadana promovidas</t>
  </si>
  <si>
    <t>450200110</t>
  </si>
  <si>
    <t>Instancias formales y no formales de participación fortalecidas</t>
  </si>
  <si>
    <t>4502025</t>
  </si>
  <si>
    <t>Servicio de organización de procesos electorales</t>
  </si>
  <si>
    <t>450202500</t>
  </si>
  <si>
    <t>procesos electorales realizados</t>
  </si>
  <si>
    <t>Sahagún es con servicio con Fortalecimiento Estratégico de la Planeación Social Y Económica.</t>
  </si>
  <si>
    <t xml:space="preserve"> Fortalecimiento del buen gobierno para el respeto y garantía de los derechos humanos.</t>
  </si>
  <si>
    <t>AL SERVICIO DE LA SEGURIDAD Y LA CONVIVENCIA</t>
  </si>
  <si>
    <t xml:space="preserve">Al Servicio de una Mejor Seguridad y Convivencia Ciudadana </t>
  </si>
  <si>
    <t>4501001</t>
  </si>
  <si>
    <t>450100100</t>
  </si>
  <si>
    <t>Instancias territoriales asistidas técnicamente</t>
  </si>
  <si>
    <t>4501004</t>
  </si>
  <si>
    <t>450100402</t>
  </si>
  <si>
    <t>Estrategias para la promoción de la mediación comunitaria implementadas</t>
  </si>
  <si>
    <t>4501025</t>
  </si>
  <si>
    <t>Inspecciones de policía dotadas</t>
  </si>
  <si>
    <t>450102500</t>
  </si>
  <si>
    <t>4501026</t>
  </si>
  <si>
    <t>450102602</t>
  </si>
  <si>
    <t>450102801</t>
  </si>
  <si>
    <t>4501029</t>
  </si>
  <si>
    <t>Servicio de apoyo financiero para proyectos de convivencia y seguridad ciudadana</t>
  </si>
  <si>
    <t>450102900</t>
  </si>
  <si>
    <t>Proyectos de convivencia y seguridad ciudadana apoyados financieramente</t>
  </si>
  <si>
    <t>Prestación de servicios de transporte público de pasajeros</t>
  </si>
  <si>
    <t>Servicio de seguridad vial y prevenciones de accidentalidad y siniestros en los sistemas de transporte público organizado</t>
  </si>
  <si>
    <t>240803800</t>
  </si>
  <si>
    <t>Estrategias de seguridad vial implementadas</t>
  </si>
  <si>
    <t>2409</t>
  </si>
  <si>
    <t>Seguridad de transporte</t>
  </si>
  <si>
    <t>Servicio de sensibilización a usuarios de los sistemas de transporte, en relación con la seguridad al desplazarse</t>
  </si>
  <si>
    <t>240900200</t>
  </si>
  <si>
    <t>2409010</t>
  </si>
  <si>
    <t>Servicio de información de seguridad vial</t>
  </si>
  <si>
    <t>240901000</t>
  </si>
  <si>
    <t>Informes de seguridad vial</t>
  </si>
  <si>
    <t>Infraestructura de transporte para la seguridad vial mejorada</t>
  </si>
  <si>
    <t>240900300</t>
  </si>
  <si>
    <t xml:space="preserve">Infraestructura mejorada </t>
  </si>
  <si>
    <t>240900301</t>
  </si>
  <si>
    <t xml:space="preserve">Semáforos mantenidos </t>
  </si>
  <si>
    <t>Zonas escolares señalizadas y con obras de seguridad vial</t>
  </si>
  <si>
    <t>240904300</t>
  </si>
  <si>
    <t>240906301</t>
  </si>
  <si>
    <t>Estrategias pedagógicas implementadas</t>
  </si>
  <si>
    <t>Documentos de lineamientos técnicos en temas de seguridad de transporte formulados</t>
  </si>
  <si>
    <t>Servicio de control a la seguridad vial</t>
  </si>
  <si>
    <t>Organismos de tránsito dotados con implementos para el control del tránsito</t>
  </si>
  <si>
    <t>Justicia y del Derecho</t>
  </si>
  <si>
    <t xml:space="preserve"> Promoción al acceso a la justicia</t>
  </si>
  <si>
    <t>1202002</t>
  </si>
  <si>
    <t>Servicio de justicia a los ciudadanos</t>
  </si>
  <si>
    <t>120200200</t>
  </si>
  <si>
    <t>Ciudadanos con servicio de justicia prestado</t>
  </si>
  <si>
    <t>1202005</t>
  </si>
  <si>
    <t>120200501</t>
  </si>
  <si>
    <t>Jornadas móviles de acceso a la justicia realizadas</t>
  </si>
  <si>
    <t>1202012</t>
  </si>
  <si>
    <t>Servicio de educación informal en temas de acceso a la justicia</t>
  </si>
  <si>
    <t>120201200</t>
  </si>
  <si>
    <t>1203</t>
  </si>
  <si>
    <t xml:space="preserve"> Promoción de los métodos de resolución de conflictos</t>
  </si>
  <si>
    <t>1203009</t>
  </si>
  <si>
    <t>Servicio de educación informal en resolución de conflictos</t>
  </si>
  <si>
    <t>120300900</t>
  </si>
  <si>
    <t>1204</t>
  </si>
  <si>
    <t>Justicia transicional</t>
  </si>
  <si>
    <t>1204009</t>
  </si>
  <si>
    <t>Servicio de educación informal en temas de justicia transicional</t>
  </si>
  <si>
    <t>120400903</t>
  </si>
  <si>
    <t>Eventos de fortalecimiento a la ciudadanía en al acceso a la justicia en materia de justicia transicional realizados</t>
  </si>
  <si>
    <t>1204018</t>
  </si>
  <si>
    <t>Servicio de asistencia técnica para la articulación de los mecanismos de justicia transicional</t>
  </si>
  <si>
    <t>120401801</t>
  </si>
  <si>
    <t>120401802</t>
  </si>
  <si>
    <t>Mesas de interlocución realizadas</t>
  </si>
  <si>
    <t>TOTAL LINEA ESTRATÉGICA MODERNIDAD Y EFICIENCIA INSTITUCIONAL</t>
  </si>
  <si>
    <t>FUENTES</t>
  </si>
  <si>
    <t>TOTAL INVERSIÓN 2024 $</t>
  </si>
  <si>
    <t>TOTAL INVERSIÓN 2025 $</t>
  </si>
  <si>
    <t>TOTAL INVERSIÓN 2026 $</t>
  </si>
  <si>
    <t>TOTAL INVERSIÓN 2027 $</t>
  </si>
  <si>
    <t>TOTAL PERIODO 2024 - 2027</t>
  </si>
  <si>
    <t>TOTALES</t>
  </si>
  <si>
    <t>PROYECTO</t>
  </si>
  <si>
    <t>AÑO 2024</t>
  </si>
  <si>
    <t>AÑO 2025</t>
  </si>
  <si>
    <t>AÑO 2026</t>
  </si>
  <si>
    <t>AÑO 2027</t>
  </si>
  <si>
    <t>TOTAL SGR 2024 - 2027 (PESOS $)</t>
  </si>
  <si>
    <t>ASIGNACIONES DIRECTAS (20% DEL SGR)</t>
  </si>
  <si>
    <t>ASIGNACIONES DIRECTAS (5% DEL SGR)</t>
  </si>
  <si>
    <t>INCENTIVO A LA PRODUCCIÓN</t>
  </si>
  <si>
    <t>ASIGNACIÓN PARA LA INVERSIÓN LOCAL</t>
  </si>
  <si>
    <t>ASIGNACIÓN PARA LA INVERSIÓN LOCAL  - AMBIENTE Y DESARROLLO SOSTENIBLE</t>
  </si>
  <si>
    <t>Fortalecimiento de la actividad productiva agropecuaria en la zona</t>
  </si>
  <si>
    <t>Construcción, mejoramiento o rehabilitación de casas de la cultura, teatro, escuelas de música o danza o de formación artística</t>
  </si>
  <si>
    <t>Construcción, ampliación o mejoramiento de parques en la zona urbana y rural</t>
  </si>
  <si>
    <t>Prestación del servicio de transporte escolar o proyecto de alimentación escolar PAE</t>
  </si>
  <si>
    <t>Proyectos para la producción más limpia, economía circular, aprovechamiento de residuos orgánicos o sólidos y reducción de la huella ambiental.</t>
  </si>
  <si>
    <t>Construcción, ampliación, optimización, rehabilitación, montaje, instalación y ouesta en funcionamiento de la infraestructura eléctrica; soluciones de energía eléctrica, para la zona rural, usando alternativas para la transición energética justa (energia solar, eólica y otras)</t>
  </si>
  <si>
    <t>Construcción, mantenimiento, adecuación mejoramiento o rehabilitación de la infrestructura de transporte por carretera, fluvial, aeroportuaria, férrea, logística especializada, urbana o por cable</t>
  </si>
  <si>
    <t>Vivienda Ciudad y Territorio</t>
  </si>
  <si>
    <t>Mejoramiento, ampliación o construcción de microacueductos en la zona rural del municipio</t>
  </si>
  <si>
    <t>TOTAL POR FUENTE DE FINANCIACIÓN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</si>
</sst>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$&quot;\ * #,##0_-;\-&quot;$&quot;\ * #,##0_-;_-&quot;$&quot;\ * &quot;-&quot;_-;_-@_-"/>
    <numFmt numFmtId="165" formatCode="_-* #,##0_-;\-* #,##0_-;_-* &quot;-&quot;??_-;_-@_-"/>
  </numFmts>
  <fonts count="37">
    <font>
      <sz val="11"/>
      <color rgb="FF000000"/>
      <name val="Calibri"/>
      <family val="2"/>
    </font>
    <font>
      <sz val="11"/>
      <color theme="1"/>
      <name val="Trebuchet MS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6F6F6E"/>
      <name val="Trebuchet MS"/>
      <family val="2"/>
      <scheme val="minor"/>
    </font>
    <font>
      <sz val="11"/>
      <color theme="1"/>
      <name val="Calibri"/>
      <family val="2"/>
    </font>
    <font>
      <b/>
      <sz val="11"/>
      <color theme="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1C2F33"/>
      <name val="Trebuchet MS"/>
      <family val="2"/>
      <scheme val="minor"/>
    </font>
    <font>
      <i/>
      <sz val="10"/>
      <name val="Trebuchet MS"/>
      <family val="2"/>
      <scheme val="minor"/>
    </font>
    <font>
      <b/>
      <i/>
      <sz val="10"/>
      <name val="Trebuchet MS"/>
      <family val="2"/>
      <scheme val="minor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name val="Trebuchet MS"/>
      <family val="2"/>
      <scheme val="minor"/>
    </font>
    <font>
      <b/>
      <i/>
      <sz val="8"/>
      <name val="Trebuchet MS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theme="1"/>
      <name val="Arial"/>
      <family val="2"/>
    </font>
    <font>
      <sz val="8"/>
      <color theme="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theme="1"/>
      <name val="Times New Roman"/>
      <family val="1"/>
    </font>
    <font>
      <sz val="7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theme="1"/>
      <name val="Times New Roman"/>
      <family val="1"/>
    </font>
    <font>
      <sz val="7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rgb="FF4F81BD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6EBACC"/>
        <bgColor indexed="64"/>
      </patternFill>
    </fill>
    <fill>
      <patternFill patternType="solid">
        <fgColor rgb="FF522B57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rgb="FF522B57"/>
      </left>
      <right style="thin">
        <color rgb="FF522B57"/>
      </right>
      <top style="thin">
        <color rgb="FF522B57"/>
      </top>
      <bottom style="thin">
        <color rgb="FF522B5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Border="0"/>
    <xf numFmtId="164" fontId="3" fillId="0" borderId="0" applyFont="0" applyFill="0" applyBorder="0" applyAlignment="0" applyProtection="0"/>
    <xf numFmtId="0" fontId="9" fillId="8" borderId="6">
      <alignment horizontal="center" vertical="center" wrapText="1"/>
    </xf>
    <xf numFmtId="43" fontId="3" fillId="0" borderId="0" applyFont="0" applyFill="0" applyBorder="0" applyAlignment="0" applyProtection="0"/>
    <xf numFmtId="0" fontId="12" fillId="13" borderId="0" applyNumberFormat="0" applyBorder="0" applyAlignment="0" applyProtection="0"/>
    <xf numFmtId="0" fontId="13" fillId="14" borderId="28" applyAlignment="0">
      <alignment horizontal="center" vertical="center" wrapText="1"/>
    </xf>
    <xf numFmtId="0" fontId="11" fillId="15" borderId="29">
      <alignment horizontal="center" vertical="center" wrapText="1"/>
    </xf>
    <xf numFmtId="0" fontId="26" fillId="16" borderId="0" applyNumberFormat="0" applyBorder="0" applyAlignment="0" applyProtection="0"/>
    <xf numFmtId="0" fontId="1" fillId="17" borderId="0" applyNumberFormat="0" applyBorder="0" applyAlignment="0" applyProtection="0"/>
  </cellStyleXfs>
  <cellXfs count="773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164" fontId="0" fillId="0" borderId="0" xfId="1" applyFont="1" applyFill="1" applyAlignment="1" applyProtection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4" fontId="0" fillId="0" borderId="1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164" fontId="10" fillId="0" borderId="1" xfId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7" xfId="1" applyNumberFormat="1" applyFont="1" applyFill="1" applyBorder="1" applyAlignment="1" applyProtection="1">
      <alignment horizontal="center" vertical="center" wrapText="1"/>
    </xf>
    <xf numFmtId="164" fontId="0" fillId="0" borderId="7" xfId="1" applyFont="1" applyFill="1" applyBorder="1" applyAlignment="1" applyProtection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justify" vertical="center" wrapText="1"/>
    </xf>
    <xf numFmtId="0" fontId="0" fillId="9" borderId="16" xfId="1" applyNumberFormat="1" applyFont="1" applyFill="1" applyBorder="1" applyAlignment="1" applyProtection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justify" vertical="center" wrapText="1"/>
    </xf>
    <xf numFmtId="0" fontId="0" fillId="9" borderId="20" xfId="1" applyNumberFormat="1" applyFont="1" applyFill="1" applyBorder="1" applyAlignment="1" applyProtection="1">
      <alignment horizontal="center" vertical="center" wrapText="1"/>
    </xf>
    <xf numFmtId="0" fontId="0" fillId="10" borderId="13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justify" vertical="center" wrapText="1"/>
    </xf>
    <xf numFmtId="0" fontId="0" fillId="10" borderId="14" xfId="1" applyNumberFormat="1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justify" vertical="center" wrapText="1"/>
    </xf>
    <xf numFmtId="0" fontId="0" fillId="10" borderId="16" xfId="1" applyNumberFormat="1" applyFont="1" applyFill="1" applyBorder="1" applyAlignment="1" applyProtection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justify" vertical="center" wrapText="1"/>
    </xf>
    <xf numFmtId="0" fontId="0" fillId="10" borderId="20" xfId="1" applyNumberFormat="1" applyFont="1" applyFill="1" applyBorder="1" applyAlignment="1" applyProtection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justify" vertical="center" wrapText="1"/>
    </xf>
    <xf numFmtId="0" fontId="0" fillId="11" borderId="14" xfId="1" applyNumberFormat="1" applyFont="1" applyFill="1" applyBorder="1" applyAlignment="1" applyProtection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justify" vertical="center" wrapText="1"/>
    </xf>
    <xf numFmtId="0" fontId="0" fillId="11" borderId="16" xfId="1" applyNumberFormat="1" applyFont="1" applyFill="1" applyBorder="1" applyAlignment="1" applyProtection="1">
      <alignment horizontal="center" vertical="center" wrapText="1"/>
    </xf>
    <xf numFmtId="0" fontId="0" fillId="11" borderId="19" xfId="0" applyFill="1" applyBorder="1" applyAlignment="1">
      <alignment horizontal="center" vertical="center" wrapText="1"/>
    </xf>
    <xf numFmtId="0" fontId="0" fillId="11" borderId="19" xfId="0" applyFill="1" applyBorder="1" applyAlignment="1">
      <alignment horizontal="justify" vertical="center" wrapText="1"/>
    </xf>
    <xf numFmtId="0" fontId="0" fillId="11" borderId="20" xfId="1" applyNumberFormat="1" applyFont="1" applyFill="1" applyBorder="1" applyAlignment="1" applyProtection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justify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justify" vertical="center" wrapText="1"/>
    </xf>
    <xf numFmtId="0" fontId="0" fillId="10" borderId="1" xfId="0" applyFill="1" applyBorder="1" applyAlignment="1">
      <alignment vertical="center" wrapText="1"/>
    </xf>
    <xf numFmtId="49" fontId="8" fillId="10" borderId="5" xfId="0" applyNumberFormat="1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0" fillId="10" borderId="27" xfId="1" applyNumberFormat="1" applyFont="1" applyFill="1" applyBorder="1" applyAlignment="1" applyProtection="1">
      <alignment horizontal="center" vertical="center" wrapText="1"/>
    </xf>
    <xf numFmtId="0" fontId="10" fillId="10" borderId="16" xfId="1" applyNumberFormat="1" applyFont="1" applyFill="1" applyBorder="1" applyAlignment="1" applyProtection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justify" vertical="center" wrapText="1"/>
    </xf>
    <xf numFmtId="0" fontId="0" fillId="9" borderId="27" xfId="1" applyNumberFormat="1" applyFont="1" applyFill="1" applyBorder="1" applyAlignment="1" applyProtection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justify" vertical="center" wrapText="1"/>
    </xf>
    <xf numFmtId="0" fontId="0" fillId="12" borderId="16" xfId="1" applyNumberFormat="1" applyFont="1" applyFill="1" applyBorder="1" applyAlignment="1" applyProtection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justify" vertical="center" wrapText="1"/>
    </xf>
    <xf numFmtId="0" fontId="0" fillId="12" borderId="27" xfId="1" applyNumberFormat="1" applyFont="1" applyFill="1" applyBorder="1" applyAlignment="1" applyProtection="1">
      <alignment horizontal="center" vertical="center" wrapText="1"/>
    </xf>
    <xf numFmtId="49" fontId="8" fillId="9" borderId="1" xfId="0" applyNumberFormat="1" applyFont="1" applyFill="1" applyBorder="1" applyAlignment="1">
      <alignment horizontal="center" vertical="center" wrapText="1"/>
    </xf>
    <xf numFmtId="49" fontId="8" fillId="9" borderId="1" xfId="0" applyNumberFormat="1" applyFont="1" applyFill="1" applyBorder="1" applyAlignment="1">
      <alignment horizontal="justify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7" fillId="7" borderId="31" xfId="0" applyFont="1" applyFill="1" applyBorder="1" applyAlignment="1">
      <alignment horizontal="center" vertical="center" wrapText="1"/>
    </xf>
    <xf numFmtId="0" fontId="14" fillId="7" borderId="30" xfId="4" applyFont="1" applyFill="1" applyBorder="1" applyAlignment="1">
      <alignment horizontal="center" vertical="center" wrapText="1"/>
    </xf>
    <xf numFmtId="0" fontId="14" fillId="7" borderId="10" xfId="4" applyFont="1" applyFill="1" applyBorder="1" applyAlignment="1">
      <alignment horizontal="center" vertical="center" wrapText="1"/>
    </xf>
    <xf numFmtId="0" fontId="14" fillId="7" borderId="32" xfId="4" applyFont="1" applyFill="1" applyBorder="1" applyAlignment="1">
      <alignment horizontal="center" vertical="center" wrapText="1"/>
    </xf>
    <xf numFmtId="0" fontId="15" fillId="7" borderId="33" xfId="6" applyFont="1" applyFill="1" applyBorder="1">
      <alignment horizontal="center" vertical="center" wrapText="1"/>
    </xf>
    <xf numFmtId="165" fontId="7" fillId="7" borderId="23" xfId="3" applyNumberFormat="1" applyFont="1" applyFill="1" applyBorder="1" applyAlignment="1" applyProtection="1">
      <alignment horizontal="center" vertical="center" wrapText="1"/>
    </xf>
    <xf numFmtId="165" fontId="0" fillId="11" borderId="14" xfId="3" applyNumberFormat="1" applyFont="1" applyFill="1" applyBorder="1" applyAlignment="1" applyProtection="1">
      <alignment horizontal="center" vertical="center" wrapText="1"/>
    </xf>
    <xf numFmtId="165" fontId="0" fillId="11" borderId="16" xfId="3" applyNumberFormat="1" applyFont="1" applyFill="1" applyBorder="1" applyAlignment="1" applyProtection="1">
      <alignment horizontal="center" vertical="center" wrapText="1"/>
    </xf>
    <xf numFmtId="165" fontId="0" fillId="11" borderId="20" xfId="3" applyNumberFormat="1" applyFont="1" applyFill="1" applyBorder="1" applyAlignment="1" applyProtection="1">
      <alignment horizontal="center" vertical="center" wrapText="1"/>
    </xf>
    <xf numFmtId="165" fontId="0" fillId="10" borderId="14" xfId="3" applyNumberFormat="1" applyFont="1" applyFill="1" applyBorder="1" applyAlignment="1" applyProtection="1">
      <alignment horizontal="center" vertical="center" wrapText="1"/>
    </xf>
    <xf numFmtId="165" fontId="0" fillId="10" borderId="16" xfId="3" applyNumberFormat="1" applyFont="1" applyFill="1" applyBorder="1" applyAlignment="1" applyProtection="1">
      <alignment horizontal="center" vertical="center" wrapText="1"/>
    </xf>
    <xf numFmtId="165" fontId="0" fillId="10" borderId="27" xfId="3" applyNumberFormat="1" applyFont="1" applyFill="1" applyBorder="1" applyAlignment="1" applyProtection="1">
      <alignment horizontal="center" vertical="center" wrapText="1"/>
    </xf>
    <xf numFmtId="165" fontId="10" fillId="10" borderId="16" xfId="3" applyNumberFormat="1" applyFont="1" applyFill="1" applyBorder="1" applyAlignment="1" applyProtection="1">
      <alignment horizontal="center" vertical="center" wrapText="1"/>
    </xf>
    <xf numFmtId="165" fontId="0" fillId="10" borderId="16" xfId="3" applyNumberFormat="1" applyFont="1" applyFill="1" applyBorder="1" applyAlignment="1" applyProtection="1">
      <alignment vertical="center" wrapText="1"/>
    </xf>
    <xf numFmtId="165" fontId="0" fillId="10" borderId="20" xfId="3" applyNumberFormat="1" applyFont="1" applyFill="1" applyBorder="1" applyAlignment="1" applyProtection="1">
      <alignment horizontal="center" vertical="center" wrapText="1"/>
    </xf>
    <xf numFmtId="165" fontId="0" fillId="12" borderId="16" xfId="3" applyNumberFormat="1" applyFont="1" applyFill="1" applyBorder="1" applyAlignment="1" applyProtection="1">
      <alignment horizontal="center" vertical="center" wrapText="1"/>
    </xf>
    <xf numFmtId="165" fontId="0" fillId="12" borderId="27" xfId="3" applyNumberFormat="1" applyFont="1" applyFill="1" applyBorder="1" applyAlignment="1" applyProtection="1">
      <alignment horizontal="center" vertical="center" wrapText="1"/>
    </xf>
    <xf numFmtId="165" fontId="0" fillId="9" borderId="16" xfId="3" applyNumberFormat="1" applyFont="1" applyFill="1" applyBorder="1" applyAlignment="1" applyProtection="1">
      <alignment horizontal="center" vertical="center" wrapText="1"/>
    </xf>
    <xf numFmtId="165" fontId="0" fillId="9" borderId="27" xfId="3" applyNumberFormat="1" applyFont="1" applyFill="1" applyBorder="1" applyAlignment="1" applyProtection="1">
      <alignment horizontal="center" vertical="center" wrapText="1"/>
    </xf>
    <xf numFmtId="165" fontId="0" fillId="9" borderId="20" xfId="3" applyNumberFormat="1" applyFont="1" applyFill="1" applyBorder="1" applyAlignment="1" applyProtection="1">
      <alignment horizontal="center" vertical="center" wrapText="1"/>
    </xf>
    <xf numFmtId="165" fontId="0" fillId="0" borderId="0" xfId="3" applyNumberFormat="1" applyFont="1" applyFill="1" applyAlignment="1" applyProtection="1">
      <alignment wrapText="1"/>
    </xf>
    <xf numFmtId="165" fontId="0" fillId="11" borderId="2" xfId="3" applyNumberFormat="1" applyFont="1" applyFill="1" applyBorder="1" applyAlignment="1" applyProtection="1">
      <alignment horizontal="center" vertical="center" wrapText="1"/>
    </xf>
    <xf numFmtId="165" fontId="0" fillId="11" borderId="34" xfId="3" applyNumberFormat="1" applyFont="1" applyFill="1" applyBorder="1" applyAlignment="1" applyProtection="1">
      <alignment horizontal="center" vertical="center" wrapText="1"/>
    </xf>
    <xf numFmtId="165" fontId="0" fillId="11" borderId="35" xfId="3" applyNumberFormat="1" applyFont="1" applyFill="1" applyBorder="1" applyAlignment="1" applyProtection="1">
      <alignment horizontal="center" vertical="center" wrapText="1"/>
    </xf>
    <xf numFmtId="165" fontId="0" fillId="11" borderId="36" xfId="3" applyNumberFormat="1" applyFont="1" applyFill="1" applyBorder="1" applyAlignment="1" applyProtection="1">
      <alignment horizontal="center" vertical="center" wrapText="1"/>
    </xf>
    <xf numFmtId="165" fontId="0" fillId="11" borderId="37" xfId="3" applyNumberFormat="1" applyFont="1" applyFill="1" applyBorder="1" applyAlignment="1" applyProtection="1">
      <alignment horizontal="center" vertical="center" wrapText="1"/>
    </xf>
    <xf numFmtId="165" fontId="0" fillId="11" borderId="38" xfId="3" applyNumberFormat="1" applyFont="1" applyFill="1" applyBorder="1" applyAlignment="1" applyProtection="1">
      <alignment horizontal="center" vertical="center" wrapText="1"/>
    </xf>
    <xf numFmtId="165" fontId="0" fillId="11" borderId="39" xfId="3" applyNumberFormat="1" applyFont="1" applyFill="1" applyBorder="1" applyAlignment="1" applyProtection="1">
      <alignment horizontal="center" vertical="center" wrapText="1"/>
    </xf>
    <xf numFmtId="165" fontId="7" fillId="11" borderId="40" xfId="3" applyNumberFormat="1" applyFont="1" applyFill="1" applyBorder="1" applyAlignment="1" applyProtection="1">
      <alignment horizontal="center" vertical="center" wrapText="1"/>
    </xf>
    <xf numFmtId="165" fontId="3" fillId="11" borderId="40" xfId="3" applyNumberFormat="1" applyFont="1" applyFill="1" applyBorder="1" applyAlignment="1" applyProtection="1">
      <alignment horizontal="center" vertical="center" wrapText="1"/>
    </xf>
    <xf numFmtId="0" fontId="0" fillId="10" borderId="16" xfId="0" applyFill="1" applyBorder="1" applyAlignment="1">
      <alignment horizontal="center" vertical="center" wrapText="1"/>
    </xf>
    <xf numFmtId="165" fontId="16" fillId="10" borderId="16" xfId="3" applyNumberFormat="1" applyFont="1" applyFill="1" applyBorder="1" applyAlignment="1" applyProtection="1">
      <alignment horizontal="center" vertical="center" wrapText="1"/>
    </xf>
    <xf numFmtId="165" fontId="7" fillId="10" borderId="10" xfId="3" applyNumberFormat="1" applyFont="1" applyFill="1" applyBorder="1" applyAlignment="1" applyProtection="1">
      <alignment horizontal="center" vertical="center" wrapText="1"/>
    </xf>
    <xf numFmtId="0" fontId="0" fillId="12" borderId="7" xfId="0" applyFill="1" applyBorder="1" applyAlignment="1">
      <alignment horizontal="justify" vertical="center" wrapText="1"/>
    </xf>
    <xf numFmtId="0" fontId="0" fillId="12" borderId="41" xfId="1" applyNumberFormat="1" applyFont="1" applyFill="1" applyBorder="1" applyAlignment="1" applyProtection="1">
      <alignment horizontal="center" vertical="center" wrapText="1"/>
    </xf>
    <xf numFmtId="165" fontId="0" fillId="12" borderId="41" xfId="3" applyNumberFormat="1" applyFont="1" applyFill="1" applyBorder="1" applyAlignment="1" applyProtection="1">
      <alignment horizontal="center" vertical="center" wrapText="1"/>
    </xf>
    <xf numFmtId="165" fontId="7" fillId="9" borderId="22" xfId="3" applyNumberFormat="1" applyFont="1" applyFill="1" applyBorder="1" applyAlignment="1" applyProtection="1">
      <alignment horizontal="center" vertical="center" wrapText="1"/>
    </xf>
    <xf numFmtId="165" fontId="7" fillId="12" borderId="22" xfId="3" applyNumberFormat="1" applyFont="1" applyFill="1" applyBorder="1" applyAlignment="1" applyProtection="1">
      <alignment horizontal="center" vertical="center" wrapText="1"/>
    </xf>
    <xf numFmtId="165" fontId="3" fillId="10" borderId="22" xfId="3" applyNumberFormat="1" applyFont="1" applyFill="1" applyBorder="1" applyAlignment="1" applyProtection="1">
      <alignment horizontal="center" vertical="center" wrapText="1"/>
    </xf>
    <xf numFmtId="165" fontId="7" fillId="10" borderId="22" xfId="3" applyNumberFormat="1" applyFont="1" applyFill="1" applyBorder="1" applyAlignment="1" applyProtection="1">
      <alignment horizontal="center" vertical="center" wrapText="1"/>
    </xf>
    <xf numFmtId="165" fontId="0" fillId="9" borderId="41" xfId="3" applyNumberFormat="1" applyFont="1" applyFill="1" applyBorder="1" applyAlignment="1" applyProtection="1">
      <alignment horizontal="center" vertical="center" wrapText="1"/>
    </xf>
    <xf numFmtId="165" fontId="7" fillId="7" borderId="22" xfId="3" applyNumberFormat="1" applyFont="1" applyFill="1" applyBorder="1" applyAlignment="1" applyProtection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31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165" fontId="18" fillId="7" borderId="23" xfId="3" applyNumberFormat="1" applyFont="1" applyFill="1" applyBorder="1" applyAlignment="1" applyProtection="1">
      <alignment horizontal="center" vertical="center" wrapText="1"/>
    </xf>
    <xf numFmtId="0" fontId="19" fillId="7" borderId="30" xfId="4" applyFont="1" applyFill="1" applyBorder="1" applyAlignment="1">
      <alignment horizontal="center" vertical="center" wrapText="1"/>
    </xf>
    <xf numFmtId="0" fontId="19" fillId="7" borderId="10" xfId="4" applyFont="1" applyFill="1" applyBorder="1" applyAlignment="1">
      <alignment horizontal="center" vertical="center" wrapText="1"/>
    </xf>
    <xf numFmtId="0" fontId="19" fillId="7" borderId="32" xfId="4" applyFont="1" applyFill="1" applyBorder="1" applyAlignment="1">
      <alignment horizontal="center" vertical="center" wrapText="1"/>
    </xf>
    <xf numFmtId="0" fontId="20" fillId="7" borderId="33" xfId="6" applyFont="1" applyFill="1" applyBorder="1">
      <alignment horizontal="center" vertical="center" wrapText="1"/>
    </xf>
    <xf numFmtId="0" fontId="18" fillId="0" borderId="0" xfId="0" applyFont="1" applyAlignment="1">
      <alignment horizontal="center" wrapText="1"/>
    </xf>
    <xf numFmtId="0" fontId="21" fillId="11" borderId="13" xfId="0" applyFont="1" applyFill="1" applyBorder="1" applyAlignment="1">
      <alignment horizontal="center" vertical="center" wrapText="1"/>
    </xf>
    <xf numFmtId="0" fontId="21" fillId="11" borderId="13" xfId="0" applyFont="1" applyFill="1" applyBorder="1" applyAlignment="1">
      <alignment horizontal="justify" vertical="center" wrapText="1"/>
    </xf>
    <xf numFmtId="0" fontId="21" fillId="11" borderId="14" xfId="1" applyNumberFormat="1" applyFont="1" applyFill="1" applyBorder="1" applyAlignment="1" applyProtection="1">
      <alignment horizontal="center" vertical="center" wrapText="1"/>
    </xf>
    <xf numFmtId="165" fontId="21" fillId="11" borderId="14" xfId="3" applyNumberFormat="1" applyFont="1" applyFill="1" applyBorder="1" applyAlignment="1" applyProtection="1">
      <alignment horizontal="center" vertical="center" wrapText="1"/>
    </xf>
    <xf numFmtId="165" fontId="21" fillId="11" borderId="37" xfId="3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justify" vertical="center" wrapText="1"/>
    </xf>
    <xf numFmtId="0" fontId="21" fillId="11" borderId="16" xfId="1" applyNumberFormat="1" applyFont="1" applyFill="1" applyBorder="1" applyAlignment="1" applyProtection="1">
      <alignment horizontal="center" vertical="center" wrapText="1"/>
    </xf>
    <xf numFmtId="165" fontId="21" fillId="11" borderId="16" xfId="3" applyNumberFormat="1" applyFont="1" applyFill="1" applyBorder="1" applyAlignment="1" applyProtection="1">
      <alignment horizontal="center" vertical="center" wrapText="1"/>
    </xf>
    <xf numFmtId="165" fontId="21" fillId="11" borderId="2" xfId="3" applyNumberFormat="1" applyFont="1" applyFill="1" applyBorder="1" applyAlignment="1" applyProtection="1">
      <alignment horizontal="center" vertical="center" wrapText="1"/>
    </xf>
    <xf numFmtId="165" fontId="21" fillId="11" borderId="35" xfId="3" applyNumberFormat="1" applyFont="1" applyFill="1" applyBorder="1" applyAlignment="1" applyProtection="1">
      <alignment horizontal="center" vertical="center" wrapText="1"/>
    </xf>
    <xf numFmtId="165" fontId="21" fillId="11" borderId="38" xfId="3" applyNumberFormat="1" applyFont="1" applyFill="1" applyBorder="1" applyAlignment="1" applyProtection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justify" vertical="center" wrapText="1"/>
    </xf>
    <xf numFmtId="0" fontId="21" fillId="11" borderId="20" xfId="1" applyNumberFormat="1" applyFont="1" applyFill="1" applyBorder="1" applyAlignment="1" applyProtection="1">
      <alignment horizontal="center" vertical="center" wrapText="1"/>
    </xf>
    <xf numFmtId="165" fontId="21" fillId="11" borderId="20" xfId="3" applyNumberFormat="1" applyFont="1" applyFill="1" applyBorder="1" applyAlignment="1" applyProtection="1">
      <alignment horizontal="center" vertical="center" wrapText="1"/>
    </xf>
    <xf numFmtId="165" fontId="21" fillId="11" borderId="34" xfId="3" applyNumberFormat="1" applyFont="1" applyFill="1" applyBorder="1" applyAlignment="1" applyProtection="1">
      <alignment horizontal="center" vertical="center" wrapText="1"/>
    </xf>
    <xf numFmtId="165" fontId="21" fillId="11" borderId="36" xfId="3" applyNumberFormat="1" applyFont="1" applyFill="1" applyBorder="1" applyAlignment="1" applyProtection="1">
      <alignment horizontal="center" vertical="center" wrapText="1"/>
    </xf>
    <xf numFmtId="165" fontId="21" fillId="11" borderId="39" xfId="3" applyNumberFormat="1" applyFont="1" applyFill="1" applyBorder="1" applyAlignment="1" applyProtection="1">
      <alignment horizontal="center" vertical="center" wrapText="1"/>
    </xf>
    <xf numFmtId="165" fontId="18" fillId="11" borderId="40" xfId="3" applyNumberFormat="1" applyFont="1" applyFill="1" applyBorder="1" applyAlignment="1" applyProtection="1">
      <alignment horizontal="center" vertical="center" wrapText="1"/>
    </xf>
    <xf numFmtId="165" fontId="21" fillId="11" borderId="40" xfId="3" applyNumberFormat="1" applyFont="1" applyFill="1" applyBorder="1" applyAlignment="1" applyProtection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justify" vertical="center" wrapText="1"/>
    </xf>
    <xf numFmtId="0" fontId="21" fillId="10" borderId="14" xfId="1" applyNumberFormat="1" applyFont="1" applyFill="1" applyBorder="1" applyAlignment="1" applyProtection="1">
      <alignment horizontal="center" vertical="center" wrapText="1"/>
    </xf>
    <xf numFmtId="165" fontId="21" fillId="10" borderId="14" xfId="3" applyNumberFormat="1" applyFont="1" applyFill="1" applyBorder="1" applyAlignment="1" applyProtection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justify" vertical="center" wrapText="1"/>
    </xf>
    <xf numFmtId="0" fontId="21" fillId="10" borderId="16" xfId="1" applyNumberFormat="1" applyFont="1" applyFill="1" applyBorder="1" applyAlignment="1" applyProtection="1">
      <alignment horizontal="center" vertical="center" wrapText="1"/>
    </xf>
    <xf numFmtId="165" fontId="21" fillId="10" borderId="16" xfId="3" applyNumberFormat="1" applyFont="1" applyFill="1" applyBorder="1" applyAlignment="1" applyProtection="1">
      <alignment horizontal="center" vertical="center" wrapText="1"/>
    </xf>
    <xf numFmtId="165" fontId="22" fillId="10" borderId="16" xfId="3" applyNumberFormat="1" applyFont="1" applyFill="1" applyBorder="1" applyAlignment="1" applyProtection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justify" vertical="center" wrapText="1"/>
    </xf>
    <xf numFmtId="0" fontId="21" fillId="10" borderId="27" xfId="1" applyNumberFormat="1" applyFont="1" applyFill="1" applyBorder="1" applyAlignment="1" applyProtection="1">
      <alignment horizontal="center" vertical="center" wrapText="1"/>
    </xf>
    <xf numFmtId="165" fontId="21" fillId="10" borderId="27" xfId="3" applyNumberFormat="1" applyFont="1" applyFill="1" applyBorder="1" applyAlignment="1" applyProtection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justify" vertical="center" wrapText="1"/>
    </xf>
    <xf numFmtId="0" fontId="23" fillId="10" borderId="16" xfId="1" applyNumberFormat="1" applyFont="1" applyFill="1" applyBorder="1" applyAlignment="1" applyProtection="1">
      <alignment horizontal="center" vertical="center" wrapText="1"/>
    </xf>
    <xf numFmtId="165" fontId="23" fillId="10" borderId="16" xfId="3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wrapText="1"/>
    </xf>
    <xf numFmtId="0" fontId="21" fillId="10" borderId="16" xfId="0" applyFont="1" applyFill="1" applyBorder="1" applyAlignment="1">
      <alignment horizontal="center" vertical="center" wrapText="1"/>
    </xf>
    <xf numFmtId="165" fontId="21" fillId="10" borderId="16" xfId="3" applyNumberFormat="1" applyFont="1" applyFill="1" applyBorder="1" applyAlignment="1" applyProtection="1">
      <alignment vertical="center" wrapText="1"/>
    </xf>
    <xf numFmtId="0" fontId="21" fillId="10" borderId="1" xfId="0" applyFont="1" applyFill="1" applyBorder="1" applyAlignment="1">
      <alignment vertical="center" wrapText="1"/>
    </xf>
    <xf numFmtId="49" fontId="24" fillId="10" borderId="5" xfId="0" applyNumberFormat="1" applyFont="1" applyFill="1" applyBorder="1" applyAlignment="1">
      <alignment horizontal="center" vertical="center"/>
    </xf>
    <xf numFmtId="0" fontId="21" fillId="10" borderId="19" xfId="0" applyFont="1" applyFill="1" applyBorder="1" applyAlignment="1">
      <alignment horizontal="center" vertical="center" wrapText="1"/>
    </xf>
    <xf numFmtId="0" fontId="21" fillId="10" borderId="19" xfId="0" applyFont="1" applyFill="1" applyBorder="1" applyAlignment="1">
      <alignment horizontal="justify" vertical="center" wrapText="1"/>
    </xf>
    <xf numFmtId="0" fontId="21" fillId="10" borderId="20" xfId="1" applyNumberFormat="1" applyFont="1" applyFill="1" applyBorder="1" applyAlignment="1" applyProtection="1">
      <alignment horizontal="center" vertical="center" wrapText="1"/>
    </xf>
    <xf numFmtId="165" fontId="21" fillId="10" borderId="20" xfId="3" applyNumberFormat="1" applyFont="1" applyFill="1" applyBorder="1" applyAlignment="1" applyProtection="1">
      <alignment horizontal="center" vertical="center" wrapText="1"/>
    </xf>
    <xf numFmtId="165" fontId="18" fillId="10" borderId="10" xfId="3" applyNumberFormat="1" applyFont="1" applyFill="1" applyBorder="1" applyAlignment="1" applyProtection="1">
      <alignment horizontal="center" vertical="center" wrapText="1"/>
    </xf>
    <xf numFmtId="165" fontId="21" fillId="10" borderId="22" xfId="3" applyNumberFormat="1" applyFont="1" applyFill="1" applyBorder="1" applyAlignment="1" applyProtection="1">
      <alignment horizontal="center" vertical="center" wrapText="1"/>
    </xf>
    <xf numFmtId="165" fontId="18" fillId="10" borderId="22" xfId="3" applyNumberFormat="1" applyFont="1" applyFill="1" applyBorder="1" applyAlignment="1" applyProtection="1">
      <alignment horizontal="center" vertical="center" wrapText="1"/>
    </xf>
    <xf numFmtId="0" fontId="21" fillId="12" borderId="1" xfId="0" applyFont="1" applyFill="1" applyBorder="1" applyAlignment="1">
      <alignment horizontal="center" vertical="center" wrapText="1"/>
    </xf>
    <xf numFmtId="0" fontId="21" fillId="12" borderId="1" xfId="0" applyFont="1" applyFill="1" applyBorder="1" applyAlignment="1">
      <alignment horizontal="justify" vertical="center" wrapText="1"/>
    </xf>
    <xf numFmtId="0" fontId="21" fillId="12" borderId="16" xfId="1" applyNumberFormat="1" applyFont="1" applyFill="1" applyBorder="1" applyAlignment="1" applyProtection="1">
      <alignment horizontal="center" vertical="center" wrapText="1"/>
    </xf>
    <xf numFmtId="165" fontId="21" fillId="12" borderId="16" xfId="3" applyNumberFormat="1" applyFont="1" applyFill="1" applyBorder="1" applyAlignment="1" applyProtection="1">
      <alignment horizontal="center" vertical="center" wrapText="1"/>
    </xf>
    <xf numFmtId="165" fontId="21" fillId="12" borderId="27" xfId="3" applyNumberFormat="1" applyFont="1" applyFill="1" applyBorder="1" applyAlignment="1" applyProtection="1">
      <alignment horizontal="center" vertical="center" wrapText="1"/>
    </xf>
    <xf numFmtId="49" fontId="25" fillId="12" borderId="5" xfId="0" applyNumberFormat="1" applyFont="1" applyFill="1" applyBorder="1" applyAlignment="1">
      <alignment horizontal="center" vertical="center"/>
    </xf>
    <xf numFmtId="0" fontId="21" fillId="12" borderId="9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justify" vertical="center" wrapText="1"/>
    </xf>
    <xf numFmtId="0" fontId="21" fillId="12" borderId="27" xfId="1" applyNumberFormat="1" applyFont="1" applyFill="1" applyBorder="1" applyAlignment="1" applyProtection="1">
      <alignment horizontal="center" vertical="center" wrapText="1"/>
    </xf>
    <xf numFmtId="49" fontId="25" fillId="12" borderId="1" xfId="0" applyNumberFormat="1" applyFont="1" applyFill="1" applyBorder="1" applyAlignment="1">
      <alignment horizontal="center" vertical="center"/>
    </xf>
    <xf numFmtId="0" fontId="21" fillId="12" borderId="8" xfId="0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justify" vertical="center" wrapText="1"/>
    </xf>
    <xf numFmtId="0" fontId="21" fillId="12" borderId="41" xfId="1" applyNumberFormat="1" applyFont="1" applyFill="1" applyBorder="1" applyAlignment="1" applyProtection="1">
      <alignment horizontal="center" vertical="center" wrapText="1"/>
    </xf>
    <xf numFmtId="165" fontId="21" fillId="12" borderId="41" xfId="3" applyNumberFormat="1" applyFont="1" applyFill="1" applyBorder="1" applyAlignment="1" applyProtection="1">
      <alignment horizontal="center" vertical="center" wrapText="1"/>
    </xf>
    <xf numFmtId="165" fontId="18" fillId="12" borderId="22" xfId="3" applyNumberFormat="1" applyFont="1" applyFill="1" applyBorder="1" applyAlignment="1" applyProtection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justify" vertical="center" wrapText="1"/>
    </xf>
    <xf numFmtId="0" fontId="21" fillId="9" borderId="27" xfId="1" applyNumberFormat="1" applyFont="1" applyFill="1" applyBorder="1" applyAlignment="1" applyProtection="1">
      <alignment horizontal="center" vertical="center" wrapText="1"/>
    </xf>
    <xf numFmtId="165" fontId="21" fillId="9" borderId="27" xfId="3" applyNumberFormat="1" applyFont="1" applyFill="1" applyBorder="1" applyAlignment="1" applyProtection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justify" vertical="center" wrapText="1"/>
    </xf>
    <xf numFmtId="0" fontId="21" fillId="9" borderId="16" xfId="1" applyNumberFormat="1" applyFont="1" applyFill="1" applyBorder="1" applyAlignment="1" applyProtection="1">
      <alignment horizontal="center" vertical="center" wrapText="1"/>
    </xf>
    <xf numFmtId="165" fontId="21" fillId="9" borderId="16" xfId="3" applyNumberFormat="1" applyFont="1" applyFill="1" applyBorder="1" applyAlignment="1" applyProtection="1">
      <alignment horizontal="center" vertical="center" wrapText="1"/>
    </xf>
    <xf numFmtId="49" fontId="24" fillId="9" borderId="1" xfId="0" applyNumberFormat="1" applyFont="1" applyFill="1" applyBorder="1" applyAlignment="1">
      <alignment horizontal="center" vertical="center" wrapText="1"/>
    </xf>
    <xf numFmtId="49" fontId="24" fillId="9" borderId="1" xfId="0" applyNumberFormat="1" applyFont="1" applyFill="1" applyBorder="1" applyAlignment="1">
      <alignment horizontal="justify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justify" vertical="center" wrapText="1"/>
    </xf>
    <xf numFmtId="0" fontId="21" fillId="9" borderId="20" xfId="1" applyNumberFormat="1" applyFont="1" applyFill="1" applyBorder="1" applyAlignment="1" applyProtection="1">
      <alignment horizontal="center" vertical="center" wrapText="1"/>
    </xf>
    <xf numFmtId="165" fontId="21" fillId="9" borderId="20" xfId="3" applyNumberFormat="1" applyFont="1" applyFill="1" applyBorder="1" applyAlignment="1" applyProtection="1">
      <alignment horizontal="center" vertical="center" wrapText="1"/>
    </xf>
    <xf numFmtId="165" fontId="21" fillId="9" borderId="41" xfId="3" applyNumberFormat="1" applyFont="1" applyFill="1" applyBorder="1" applyAlignment="1" applyProtection="1">
      <alignment horizontal="center" vertical="center" wrapText="1"/>
    </xf>
    <xf numFmtId="165" fontId="18" fillId="9" borderId="22" xfId="3" applyNumberFormat="1" applyFont="1" applyFill="1" applyBorder="1" applyAlignment="1" applyProtection="1">
      <alignment horizontal="center" vertical="center" wrapText="1"/>
    </xf>
    <xf numFmtId="165" fontId="18" fillId="7" borderId="22" xfId="3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3" applyNumberFormat="1" applyFont="1" applyFill="1" applyAlignment="1" applyProtection="1">
      <alignment wrapText="1"/>
    </xf>
    <xf numFmtId="0" fontId="17" fillId="7" borderId="30" xfId="0" applyFont="1" applyFill="1" applyBorder="1" applyAlignment="1">
      <alignment vertical="center" wrapText="1"/>
    </xf>
    <xf numFmtId="0" fontId="17" fillId="7" borderId="32" xfId="0" applyFont="1" applyFill="1" applyBorder="1" applyAlignment="1">
      <alignment vertical="center" wrapText="1"/>
    </xf>
    <xf numFmtId="0" fontId="17" fillId="7" borderId="33" xfId="0" applyFont="1" applyFill="1" applyBorder="1" applyAlignment="1">
      <alignment vertical="center" wrapText="1"/>
    </xf>
    <xf numFmtId="0" fontId="27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0" fontId="2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justify" vertical="center" textRotation="90" wrapText="1"/>
    </xf>
    <xf numFmtId="0" fontId="30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30" fillId="0" borderId="0" xfId="0" applyFont="1"/>
    <xf numFmtId="0" fontId="30" fillId="0" borderId="0" xfId="0" applyFont="1" applyAlignment="1">
      <alignment horizontal="justify" vertical="center" textRotation="90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justify" vertical="center" wrapText="1"/>
    </xf>
    <xf numFmtId="0" fontId="30" fillId="0" borderId="0" xfId="0" applyFont="1" applyAlignment="1">
      <alignment horizontal="center" vertical="center" wrapText="1"/>
    </xf>
    <xf numFmtId="0" fontId="32" fillId="0" borderId="0" xfId="0" applyFont="1" applyAlignment="1">
      <alignment wrapText="1"/>
    </xf>
    <xf numFmtId="43" fontId="30" fillId="0" borderId="0" xfId="3" applyFont="1" applyAlignment="1">
      <alignment wrapText="1"/>
    </xf>
    <xf numFmtId="43" fontId="30" fillId="0" borderId="0" xfId="3" applyFont="1" applyAlignment="1">
      <alignment horizontal="center" wrapText="1"/>
    </xf>
    <xf numFmtId="43" fontId="30" fillId="0" borderId="0" xfId="3" applyFont="1" applyAlignment="1">
      <alignment horizontal="justify" vertical="center" wrapText="1"/>
    </xf>
    <xf numFmtId="0" fontId="30" fillId="0" borderId="0" xfId="0" applyFont="1" applyAlignment="1">
      <alignment horizontal="center" textRotation="90" wrapText="1"/>
    </xf>
    <xf numFmtId="0" fontId="30" fillId="20" borderId="0" xfId="0" applyFont="1" applyFill="1" applyAlignment="1">
      <alignment wrapText="1"/>
    </xf>
    <xf numFmtId="0" fontId="27" fillId="20" borderId="0" xfId="0" applyFont="1" applyFill="1" applyAlignment="1">
      <alignment wrapText="1"/>
    </xf>
    <xf numFmtId="0" fontId="29" fillId="18" borderId="47" xfId="7" applyNumberFormat="1" applyFont="1" applyFill="1" applyBorder="1" applyAlignment="1" applyProtection="1">
      <alignment horizontal="center" vertical="center" wrapText="1"/>
    </xf>
    <xf numFmtId="0" fontId="29" fillId="18" borderId="49" xfId="7" applyNumberFormat="1" applyFont="1" applyFill="1" applyBorder="1" applyAlignment="1" applyProtection="1">
      <alignment horizontal="center" vertical="center" wrapText="1"/>
    </xf>
    <xf numFmtId="0" fontId="32" fillId="0" borderId="13" xfId="8" applyNumberFormat="1" applyFont="1" applyFill="1" applyBorder="1" applyAlignment="1" applyProtection="1">
      <alignment horizontal="center" vertical="center" wrapText="1"/>
    </xf>
    <xf numFmtId="0" fontId="32" fillId="0" borderId="13" xfId="8" applyNumberFormat="1" applyFont="1" applyFill="1" applyBorder="1" applyAlignment="1" applyProtection="1">
      <alignment horizontal="justify" vertical="center" wrapText="1"/>
    </xf>
    <xf numFmtId="0" fontId="32" fillId="0" borderId="1" xfId="8" applyNumberFormat="1" applyFont="1" applyFill="1" applyBorder="1" applyAlignment="1" applyProtection="1">
      <alignment horizontal="center" vertical="center" wrapText="1"/>
    </xf>
    <xf numFmtId="0" fontId="32" fillId="0" borderId="1" xfId="8" applyNumberFormat="1" applyFont="1" applyFill="1" applyBorder="1" applyAlignment="1" applyProtection="1">
      <alignment horizontal="justify" vertical="center" wrapText="1"/>
    </xf>
    <xf numFmtId="0" fontId="32" fillId="0" borderId="16" xfId="8" applyNumberFormat="1" applyFont="1" applyFill="1" applyBorder="1" applyAlignment="1" applyProtection="1">
      <alignment horizontal="justify" vertical="center" wrapText="1"/>
    </xf>
    <xf numFmtId="0" fontId="32" fillId="0" borderId="19" xfId="8" applyNumberFormat="1" applyFont="1" applyFill="1" applyBorder="1" applyAlignment="1" applyProtection="1">
      <alignment horizontal="center" vertical="center" wrapText="1"/>
    </xf>
    <xf numFmtId="0" fontId="32" fillId="0" borderId="19" xfId="8" applyNumberFormat="1" applyFont="1" applyFill="1" applyBorder="1" applyAlignment="1" applyProtection="1">
      <alignment horizontal="justify" vertical="center" wrapText="1"/>
    </xf>
    <xf numFmtId="0" fontId="32" fillId="0" borderId="20" xfId="8" applyNumberFormat="1" applyFont="1" applyFill="1" applyBorder="1" applyAlignment="1" applyProtection="1">
      <alignment horizontal="justify" vertical="center" wrapText="1"/>
    </xf>
    <xf numFmtId="0" fontId="32" fillId="0" borderId="7" xfId="8" applyNumberFormat="1" applyFont="1" applyFill="1" applyBorder="1" applyAlignment="1" applyProtection="1">
      <alignment horizontal="center" vertical="center" wrapText="1"/>
    </xf>
    <xf numFmtId="0" fontId="32" fillId="0" borderId="7" xfId="8" applyNumberFormat="1" applyFont="1" applyFill="1" applyBorder="1" applyAlignment="1" applyProtection="1">
      <alignment horizontal="justify" vertical="center" wrapText="1"/>
    </xf>
    <xf numFmtId="43" fontId="29" fillId="18" borderId="11" xfId="3" applyFont="1" applyFill="1" applyBorder="1" applyAlignment="1" applyProtection="1">
      <alignment horizontal="center" vertical="center" wrapText="1"/>
    </xf>
    <xf numFmtId="43" fontId="31" fillId="18" borderId="62" xfId="3" applyFont="1" applyFill="1" applyBorder="1" applyAlignment="1">
      <alignment vertical="center" wrapText="1"/>
    </xf>
    <xf numFmtId="43" fontId="29" fillId="18" borderId="37" xfId="3" applyFont="1" applyFill="1" applyBorder="1" applyAlignment="1" applyProtection="1">
      <alignment horizontal="center" vertical="center" wrapText="1"/>
    </xf>
    <xf numFmtId="43" fontId="31" fillId="18" borderId="10" xfId="3" applyFont="1" applyFill="1" applyBorder="1" applyAlignment="1">
      <alignment vertical="center" wrapText="1"/>
    </xf>
    <xf numFmtId="43" fontId="29" fillId="18" borderId="49" xfId="3" applyFont="1" applyFill="1" applyBorder="1" applyAlignment="1" applyProtection="1">
      <alignment horizontal="center" vertical="center" wrapText="1"/>
    </xf>
    <xf numFmtId="43" fontId="29" fillId="18" borderId="69" xfId="3" applyFont="1" applyFill="1" applyBorder="1" applyAlignment="1" applyProtection="1">
      <alignment horizontal="center" vertical="center" wrapText="1"/>
    </xf>
    <xf numFmtId="43" fontId="29" fillId="18" borderId="56" xfId="3" applyFont="1" applyFill="1" applyBorder="1" applyAlignment="1" applyProtection="1">
      <alignment horizontal="center" vertical="center" wrapText="1"/>
    </xf>
    <xf numFmtId="43" fontId="29" fillId="18" borderId="13" xfId="3" applyFont="1" applyFill="1" applyBorder="1" applyAlignment="1" applyProtection="1">
      <alignment horizontal="center" vertical="center" wrapText="1"/>
    </xf>
    <xf numFmtId="43" fontId="32" fillId="0" borderId="13" xfId="3" applyFont="1" applyFill="1" applyBorder="1" applyAlignment="1" applyProtection="1">
      <alignment horizontal="center" vertical="center" wrapText="1"/>
    </xf>
    <xf numFmtId="43" fontId="32" fillId="0" borderId="14" xfId="3" applyFont="1" applyFill="1" applyBorder="1" applyAlignment="1" applyProtection="1">
      <alignment horizontal="center" vertical="center" wrapText="1"/>
    </xf>
    <xf numFmtId="43" fontId="29" fillId="18" borderId="1" xfId="3" applyFont="1" applyFill="1" applyBorder="1" applyAlignment="1" applyProtection="1">
      <alignment horizontal="center" vertical="center" wrapText="1"/>
    </xf>
    <xf numFmtId="43" fontId="32" fillId="0" borderId="1" xfId="3" applyFont="1" applyFill="1" applyBorder="1" applyAlignment="1" applyProtection="1">
      <alignment horizontal="center" vertical="center" wrapText="1"/>
    </xf>
    <xf numFmtId="43" fontId="32" fillId="0" borderId="16" xfId="3" applyFont="1" applyFill="1" applyBorder="1" applyAlignment="1" applyProtection="1">
      <alignment horizontal="center" vertical="center" wrapText="1"/>
    </xf>
    <xf numFmtId="43" fontId="29" fillId="18" borderId="19" xfId="3" applyFont="1" applyFill="1" applyBorder="1" applyAlignment="1" applyProtection="1">
      <alignment horizontal="center" vertical="center" wrapText="1"/>
    </xf>
    <xf numFmtId="43" fontId="32" fillId="0" borderId="19" xfId="3" applyFont="1" applyFill="1" applyBorder="1" applyAlignment="1" applyProtection="1">
      <alignment horizontal="center" vertical="center" wrapText="1"/>
    </xf>
    <xf numFmtId="43" fontId="32" fillId="0" borderId="20" xfId="3" applyFont="1" applyFill="1" applyBorder="1" applyAlignment="1" applyProtection="1">
      <alignment horizontal="center" vertical="center" wrapText="1"/>
    </xf>
    <xf numFmtId="43" fontId="29" fillId="18" borderId="57" xfId="3" applyFont="1" applyFill="1" applyBorder="1" applyAlignment="1" applyProtection="1">
      <alignment horizontal="center" vertical="center" wrapText="1"/>
    </xf>
    <xf numFmtId="43" fontId="29" fillId="18" borderId="68" xfId="3" applyFont="1" applyFill="1" applyBorder="1" applyAlignment="1" applyProtection="1">
      <alignment horizontal="center" vertical="center" wrapText="1"/>
    </xf>
    <xf numFmtId="43" fontId="30" fillId="18" borderId="0" xfId="3" applyFont="1" applyFill="1" applyAlignment="1">
      <alignment wrapText="1"/>
    </xf>
    <xf numFmtId="43" fontId="31" fillId="18" borderId="64" xfId="3" applyFont="1" applyFill="1" applyBorder="1" applyAlignment="1">
      <alignment vertical="center" wrapText="1"/>
    </xf>
    <xf numFmtId="43" fontId="31" fillId="18" borderId="63" xfId="3" applyFont="1" applyFill="1" applyBorder="1" applyAlignment="1">
      <alignment vertical="center" wrapText="1"/>
    </xf>
    <xf numFmtId="43" fontId="31" fillId="18" borderId="67" xfId="3" applyFont="1" applyFill="1" applyBorder="1" applyAlignment="1">
      <alignment vertical="center" wrapText="1"/>
    </xf>
    <xf numFmtId="0" fontId="30" fillId="18" borderId="0" xfId="0" applyFont="1" applyFill="1" applyAlignment="1">
      <alignment wrapText="1"/>
    </xf>
    <xf numFmtId="43" fontId="29" fillId="18" borderId="54" xfId="3" applyFont="1" applyFill="1" applyBorder="1" applyAlignment="1" applyProtection="1">
      <alignment horizontal="center" vertical="center" wrapText="1"/>
    </xf>
    <xf numFmtId="0" fontId="32" fillId="19" borderId="9" xfId="8" applyNumberFormat="1" applyFont="1" applyFill="1" applyBorder="1" applyAlignment="1" applyProtection="1">
      <alignment horizontal="center" vertical="center" wrapText="1"/>
    </xf>
    <xf numFmtId="0" fontId="32" fillId="19" borderId="9" xfId="8" applyNumberFormat="1" applyFont="1" applyFill="1" applyBorder="1" applyAlignment="1" applyProtection="1">
      <alignment horizontal="justify" vertical="center" wrapText="1"/>
    </xf>
    <xf numFmtId="0" fontId="32" fillId="19" borderId="27" xfId="8" applyNumberFormat="1" applyFont="1" applyFill="1" applyBorder="1" applyAlignment="1" applyProtection="1">
      <alignment horizontal="justify" vertical="center" wrapText="1"/>
    </xf>
    <xf numFmtId="43" fontId="32" fillId="19" borderId="46" xfId="3" applyFont="1" applyFill="1" applyBorder="1" applyAlignment="1" applyProtection="1">
      <alignment horizontal="center" vertical="center" wrapText="1"/>
    </xf>
    <xf numFmtId="43" fontId="32" fillId="19" borderId="70" xfId="3" applyFont="1" applyFill="1" applyBorder="1" applyAlignment="1" applyProtection="1">
      <alignment horizontal="center" vertical="center" wrapText="1"/>
    </xf>
    <xf numFmtId="0" fontId="32" fillId="19" borderId="1" xfId="8" applyNumberFormat="1" applyFont="1" applyFill="1" applyBorder="1" applyAlignment="1" applyProtection="1">
      <alignment horizontal="center" vertical="center" wrapText="1"/>
    </xf>
    <xf numFmtId="0" fontId="32" fillId="19" borderId="1" xfId="8" applyNumberFormat="1" applyFont="1" applyFill="1" applyBorder="1" applyAlignment="1" applyProtection="1">
      <alignment horizontal="justify" vertical="center" wrapText="1"/>
    </xf>
    <xf numFmtId="0" fontId="32" fillId="19" borderId="16" xfId="8" applyNumberFormat="1" applyFont="1" applyFill="1" applyBorder="1" applyAlignment="1" applyProtection="1">
      <alignment horizontal="justify" vertical="center" wrapText="1"/>
    </xf>
    <xf numFmtId="43" fontId="32" fillId="19" borderId="4" xfId="3" applyFont="1" applyFill="1" applyBorder="1" applyAlignment="1" applyProtection="1">
      <alignment horizontal="center" vertical="center" wrapText="1"/>
    </xf>
    <xf numFmtId="43" fontId="32" fillId="19" borderId="35" xfId="3" applyFont="1" applyFill="1" applyBorder="1" applyAlignment="1" applyProtection="1">
      <alignment horizontal="center" vertical="center" wrapText="1"/>
    </xf>
    <xf numFmtId="0" fontId="32" fillId="19" borderId="7" xfId="8" applyNumberFormat="1" applyFont="1" applyFill="1" applyBorder="1" applyAlignment="1" applyProtection="1">
      <alignment horizontal="center" vertical="center" wrapText="1"/>
    </xf>
    <xf numFmtId="43" fontId="32" fillId="19" borderId="55" xfId="3" applyFont="1" applyFill="1" applyBorder="1" applyAlignment="1" applyProtection="1">
      <alignment horizontal="center" vertical="center" wrapText="1"/>
    </xf>
    <xf numFmtId="43" fontId="32" fillId="19" borderId="36" xfId="3" applyFont="1" applyFill="1" applyBorder="1" applyAlignment="1" applyProtection="1">
      <alignment horizontal="center" vertical="center" wrapText="1"/>
    </xf>
    <xf numFmtId="0" fontId="32" fillId="19" borderId="13" xfId="8" applyNumberFormat="1" applyFont="1" applyFill="1" applyBorder="1" applyAlignment="1" applyProtection="1">
      <alignment horizontal="center" vertical="center" wrapText="1"/>
    </xf>
    <xf numFmtId="0" fontId="32" fillId="19" borderId="13" xfId="8" applyNumberFormat="1" applyFont="1" applyFill="1" applyBorder="1" applyAlignment="1" applyProtection="1">
      <alignment horizontal="justify" vertical="center" wrapText="1"/>
    </xf>
    <xf numFmtId="0" fontId="32" fillId="19" borderId="14" xfId="8" applyNumberFormat="1" applyFont="1" applyFill="1" applyBorder="1" applyAlignment="1" applyProtection="1">
      <alignment horizontal="justify" vertical="center" wrapText="1"/>
    </xf>
    <xf numFmtId="0" fontId="32" fillId="19" borderId="19" xfId="8" applyNumberFormat="1" applyFont="1" applyFill="1" applyBorder="1" applyAlignment="1" applyProtection="1">
      <alignment horizontal="center" vertical="center" wrapText="1"/>
    </xf>
    <xf numFmtId="0" fontId="32" fillId="19" borderId="19" xfId="8" applyNumberFormat="1" applyFont="1" applyFill="1" applyBorder="1" applyAlignment="1" applyProtection="1">
      <alignment horizontal="justify" vertical="center" wrapText="1"/>
    </xf>
    <xf numFmtId="0" fontId="32" fillId="19" borderId="20" xfId="8" applyNumberFormat="1" applyFont="1" applyFill="1" applyBorder="1" applyAlignment="1" applyProtection="1">
      <alignment horizontal="justify" vertical="center" wrapText="1"/>
    </xf>
    <xf numFmtId="43" fontId="32" fillId="19" borderId="54" xfId="3" applyFont="1" applyFill="1" applyBorder="1" applyAlignment="1" applyProtection="1">
      <alignment horizontal="center" vertical="center" wrapText="1"/>
    </xf>
    <xf numFmtId="43" fontId="32" fillId="19" borderId="58" xfId="3" applyFont="1" applyFill="1" applyBorder="1" applyAlignment="1" applyProtection="1">
      <alignment horizontal="center" vertical="center" wrapText="1"/>
    </xf>
    <xf numFmtId="0" fontId="29" fillId="18" borderId="56" xfId="7" applyNumberFormat="1" applyFont="1" applyFill="1" applyBorder="1" applyAlignment="1" applyProtection="1">
      <alignment horizontal="center" vertical="center" wrapText="1"/>
    </xf>
    <xf numFmtId="0" fontId="32" fillId="0" borderId="60" xfId="8" applyNumberFormat="1" applyFont="1" applyFill="1" applyBorder="1" applyAlignment="1" applyProtection="1">
      <alignment horizontal="justify" vertical="center" wrapText="1"/>
    </xf>
    <xf numFmtId="0" fontId="32" fillId="0" borderId="2" xfId="8" applyNumberFormat="1" applyFont="1" applyFill="1" applyBorder="1" applyAlignment="1" applyProtection="1">
      <alignment horizontal="justify" vertical="center" wrapText="1"/>
    </xf>
    <xf numFmtId="43" fontId="29" fillId="18" borderId="38" xfId="3" applyFont="1" applyFill="1" applyBorder="1" applyAlignment="1" applyProtection="1">
      <alignment horizontal="center" vertical="center" wrapText="1"/>
    </xf>
    <xf numFmtId="43" fontId="29" fillId="18" borderId="39" xfId="3" applyFont="1" applyFill="1" applyBorder="1" applyAlignment="1" applyProtection="1">
      <alignment horizontal="center" vertical="center" wrapText="1"/>
    </xf>
    <xf numFmtId="43" fontId="30" fillId="18" borderId="50" xfId="3" applyFont="1" applyFill="1" applyBorder="1" applyAlignment="1">
      <alignment wrapText="1"/>
    </xf>
    <xf numFmtId="43" fontId="32" fillId="0" borderId="54" xfId="3" applyFont="1" applyFill="1" applyBorder="1" applyAlignment="1" applyProtection="1">
      <alignment horizontal="center" vertical="center" wrapText="1"/>
    </xf>
    <xf numFmtId="43" fontId="32" fillId="0" borderId="4" xfId="3" applyFont="1" applyFill="1" applyBorder="1" applyAlignment="1" applyProtection="1">
      <alignment horizontal="center" vertical="center" wrapText="1"/>
    </xf>
    <xf numFmtId="43" fontId="32" fillId="0" borderId="55" xfId="3" applyFont="1" applyFill="1" applyBorder="1" applyAlignment="1" applyProtection="1">
      <alignment horizontal="center" vertical="center" wrapText="1"/>
    </xf>
    <xf numFmtId="43" fontId="32" fillId="19" borderId="11" xfId="3" applyFont="1" applyFill="1" applyBorder="1" applyAlignment="1" applyProtection="1">
      <alignment horizontal="center" vertical="center" wrapText="1"/>
    </xf>
    <xf numFmtId="43" fontId="31" fillId="18" borderId="0" xfId="3" applyFont="1" applyFill="1" applyAlignment="1">
      <alignment wrapText="1"/>
    </xf>
    <xf numFmtId="43" fontId="32" fillId="0" borderId="60" xfId="3" applyFont="1" applyFill="1" applyBorder="1" applyAlignment="1" applyProtection="1">
      <alignment horizontal="center" vertical="center" wrapText="1"/>
    </xf>
    <xf numFmtId="43" fontId="32" fillId="0" borderId="2" xfId="3" applyFont="1" applyFill="1" applyBorder="1" applyAlignment="1" applyProtection="1">
      <alignment horizontal="center" vertical="center" wrapText="1"/>
    </xf>
    <xf numFmtId="43" fontId="32" fillId="0" borderId="34" xfId="3" applyFont="1" applyFill="1" applyBorder="1" applyAlignment="1" applyProtection="1">
      <alignment horizontal="center" vertical="center" wrapText="1"/>
    </xf>
    <xf numFmtId="43" fontId="32" fillId="19" borderId="66" xfId="3" applyFont="1" applyFill="1" applyBorder="1" applyAlignment="1" applyProtection="1">
      <alignment horizontal="center" vertical="center" wrapText="1"/>
    </xf>
    <xf numFmtId="0" fontId="32" fillId="0" borderId="61" xfId="8" applyNumberFormat="1" applyFont="1" applyFill="1" applyBorder="1" applyAlignment="1" applyProtection="1">
      <alignment horizontal="justify" vertical="center" wrapText="1"/>
    </xf>
    <xf numFmtId="43" fontId="29" fillId="18" borderId="52" xfId="3" applyFont="1" applyFill="1" applyBorder="1" applyAlignment="1" applyProtection="1">
      <alignment horizontal="center" vertical="center" wrapText="1"/>
    </xf>
    <xf numFmtId="43" fontId="32" fillId="19" borderId="45" xfId="3" applyFont="1" applyFill="1" applyBorder="1" applyAlignment="1" applyProtection="1">
      <alignment horizontal="center" vertical="center" wrapText="1"/>
    </xf>
    <xf numFmtId="43" fontId="32" fillId="19" borderId="59" xfId="3" applyFont="1" applyFill="1" applyBorder="1" applyAlignment="1" applyProtection="1">
      <alignment horizontal="center" vertical="center" wrapText="1"/>
    </xf>
    <xf numFmtId="43" fontId="32" fillId="0" borderId="11" xfId="3" applyFont="1" applyFill="1" applyBorder="1" applyAlignment="1" applyProtection="1">
      <alignment horizontal="center" vertical="center" wrapText="1"/>
    </xf>
    <xf numFmtId="43" fontId="32" fillId="0" borderId="15" xfId="3" applyFont="1" applyFill="1" applyBorder="1" applyAlignment="1" applyProtection="1">
      <alignment horizontal="center" vertical="center" wrapText="1"/>
    </xf>
    <xf numFmtId="43" fontId="32" fillId="0" borderId="17" xfId="3" applyFont="1" applyFill="1" applyBorder="1" applyAlignment="1" applyProtection="1">
      <alignment horizontal="center" vertical="center" wrapText="1"/>
    </xf>
    <xf numFmtId="0" fontId="33" fillId="0" borderId="1" xfId="8" applyNumberFormat="1" applyFont="1" applyFill="1" applyBorder="1" applyAlignment="1" applyProtection="1">
      <alignment horizontal="center" vertical="center" wrapText="1"/>
    </xf>
    <xf numFmtId="0" fontId="33" fillId="0" borderId="1" xfId="8" applyNumberFormat="1" applyFont="1" applyFill="1" applyBorder="1" applyAlignment="1" applyProtection="1">
      <alignment horizontal="justify" vertical="center" wrapText="1"/>
    </xf>
    <xf numFmtId="0" fontId="33" fillId="0" borderId="16" xfId="8" applyNumberFormat="1" applyFont="1" applyFill="1" applyBorder="1" applyAlignment="1" applyProtection="1">
      <alignment horizontal="justify" vertical="center" wrapText="1"/>
    </xf>
    <xf numFmtId="43" fontId="29" fillId="18" borderId="65" xfId="3" applyFont="1" applyFill="1" applyBorder="1" applyAlignment="1" applyProtection="1">
      <alignment horizontal="center" vertical="center" wrapText="1"/>
    </xf>
    <xf numFmtId="43" fontId="32" fillId="19" borderId="44" xfId="3" applyFont="1" applyFill="1" applyBorder="1" applyAlignment="1" applyProtection="1">
      <alignment horizontal="center" vertical="center" wrapText="1"/>
    </xf>
    <xf numFmtId="43" fontId="32" fillId="19" borderId="0" xfId="3" applyFont="1" applyFill="1" applyBorder="1" applyAlignment="1" applyProtection="1">
      <alignment horizontal="center" vertical="center" wrapText="1"/>
    </xf>
    <xf numFmtId="0" fontId="32" fillId="19" borderId="1" xfId="8" applyNumberFormat="1" applyFont="1" applyFill="1" applyBorder="1" applyAlignment="1" applyProtection="1">
      <alignment vertical="center" wrapText="1"/>
    </xf>
    <xf numFmtId="0" fontId="32" fillId="19" borderId="12" xfId="8" applyNumberFormat="1" applyFont="1" applyFill="1" applyBorder="1" applyAlignment="1" applyProtection="1">
      <alignment horizontal="center" vertical="center" wrapText="1"/>
    </xf>
    <xf numFmtId="0" fontId="32" fillId="19" borderId="12" xfId="8" applyNumberFormat="1" applyFont="1" applyFill="1" applyBorder="1" applyAlignment="1" applyProtection="1">
      <alignment vertical="center" wrapText="1"/>
    </xf>
    <xf numFmtId="0" fontId="32" fillId="19" borderId="7" xfId="8" applyNumberFormat="1" applyFont="1" applyFill="1" applyBorder="1" applyAlignment="1" applyProtection="1">
      <alignment vertical="center" wrapText="1"/>
    </xf>
    <xf numFmtId="0" fontId="32" fillId="19" borderId="18" xfId="8" applyNumberFormat="1" applyFont="1" applyFill="1" applyBorder="1" applyAlignment="1" applyProtection="1">
      <alignment vertical="center" wrapText="1"/>
    </xf>
    <xf numFmtId="0" fontId="32" fillId="19" borderId="18" xfId="8" applyNumberFormat="1" applyFont="1" applyFill="1" applyBorder="1" applyAlignment="1" applyProtection="1">
      <alignment horizontal="center" vertical="center" wrapText="1"/>
    </xf>
    <xf numFmtId="0" fontId="32" fillId="19" borderId="18" xfId="8" applyNumberFormat="1" applyFont="1" applyFill="1" applyBorder="1" applyAlignment="1" applyProtection="1">
      <alignment horizontal="justify" vertical="center" wrapText="1"/>
    </xf>
    <xf numFmtId="0" fontId="32" fillId="19" borderId="8" xfId="8" applyNumberFormat="1" applyFont="1" applyFill="1" applyBorder="1" applyAlignment="1" applyProtection="1">
      <alignment horizontal="center" vertical="center" wrapText="1"/>
    </xf>
    <xf numFmtId="0" fontId="32" fillId="19" borderId="43" xfId="8" applyNumberFormat="1" applyFont="1" applyFill="1" applyBorder="1" applyAlignment="1" applyProtection="1">
      <alignment horizontal="justify" vertical="center" wrapText="1"/>
    </xf>
    <xf numFmtId="43" fontId="32" fillId="0" borderId="42" xfId="3" applyFont="1" applyFill="1" applyBorder="1" applyAlignment="1" applyProtection="1">
      <alignment horizontal="center" vertical="center" wrapText="1"/>
    </xf>
    <xf numFmtId="43" fontId="32" fillId="0" borderId="7" xfId="3" applyFont="1" applyFill="1" applyBorder="1" applyAlignment="1" applyProtection="1">
      <alignment horizontal="center" vertical="center" wrapText="1"/>
    </xf>
    <xf numFmtId="43" fontId="32" fillId="0" borderId="41" xfId="3" applyFont="1" applyFill="1" applyBorder="1" applyAlignment="1" applyProtection="1">
      <alignment horizontal="center" vertical="center" wrapText="1"/>
    </xf>
    <xf numFmtId="43" fontId="31" fillId="18" borderId="53" xfId="3" applyFont="1" applyFill="1" applyBorder="1" applyAlignment="1">
      <alignment vertical="center" wrapText="1"/>
    </xf>
    <xf numFmtId="43" fontId="31" fillId="18" borderId="18" xfId="3" applyFont="1" applyFill="1" applyBorder="1" applyAlignment="1">
      <alignment vertical="center" wrapText="1"/>
    </xf>
    <xf numFmtId="43" fontId="31" fillId="18" borderId="43" xfId="3" applyFont="1" applyFill="1" applyBorder="1" applyAlignment="1">
      <alignment vertical="center" wrapText="1"/>
    </xf>
    <xf numFmtId="43" fontId="32" fillId="19" borderId="1" xfId="3" applyFont="1" applyFill="1" applyBorder="1" applyAlignment="1" applyProtection="1">
      <alignment horizontal="center" vertical="center" wrapText="1"/>
    </xf>
    <xf numFmtId="43" fontId="32" fillId="19" borderId="13" xfId="3" applyFont="1" applyFill="1" applyBorder="1" applyAlignment="1" applyProtection="1">
      <alignment horizontal="center" vertical="center" wrapText="1"/>
    </xf>
    <xf numFmtId="43" fontId="32" fillId="19" borderId="14" xfId="3" applyFont="1" applyFill="1" applyBorder="1" applyAlignment="1" applyProtection="1">
      <alignment horizontal="center" vertical="center" wrapText="1"/>
    </xf>
    <xf numFmtId="43" fontId="32" fillId="19" borderId="15" xfId="3" applyFont="1" applyFill="1" applyBorder="1" applyAlignment="1" applyProtection="1">
      <alignment horizontal="center" vertical="center" wrapText="1"/>
    </xf>
    <xf numFmtId="43" fontId="32" fillId="19" borderId="16" xfId="3" applyFont="1" applyFill="1" applyBorder="1" applyAlignment="1" applyProtection="1">
      <alignment horizontal="center" vertical="center" wrapText="1"/>
    </xf>
    <xf numFmtId="43" fontId="32" fillId="19" borderId="17" xfId="3" applyFont="1" applyFill="1" applyBorder="1" applyAlignment="1" applyProtection="1">
      <alignment horizontal="center" vertical="center" wrapText="1"/>
    </xf>
    <xf numFmtId="43" fontId="32" fillId="19" borderId="19" xfId="3" applyFont="1" applyFill="1" applyBorder="1" applyAlignment="1" applyProtection="1">
      <alignment horizontal="center" vertical="center" wrapText="1"/>
    </xf>
    <xf numFmtId="43" fontId="32" fillId="19" borderId="20" xfId="3" applyFont="1" applyFill="1" applyBorder="1" applyAlignment="1" applyProtection="1">
      <alignment horizontal="center" vertical="center" wrapText="1"/>
    </xf>
    <xf numFmtId="43" fontId="31" fillId="18" borderId="51" xfId="3" applyFont="1" applyFill="1" applyBorder="1" applyAlignment="1">
      <alignment vertical="center" wrapText="1"/>
    </xf>
    <xf numFmtId="0" fontId="32" fillId="0" borderId="14" xfId="8" applyNumberFormat="1" applyFont="1" applyFill="1" applyBorder="1" applyAlignment="1" applyProtection="1">
      <alignment horizontal="justify" vertical="center" wrapText="1"/>
    </xf>
    <xf numFmtId="43" fontId="32" fillId="0" borderId="14" xfId="3" applyFont="1" applyFill="1" applyBorder="1" applyAlignment="1" applyProtection="1">
      <alignment horizontal="justify" vertical="center" wrapText="1"/>
    </xf>
    <xf numFmtId="43" fontId="32" fillId="0" borderId="16" xfId="3" applyFont="1" applyFill="1" applyBorder="1" applyAlignment="1" applyProtection="1">
      <alignment horizontal="justify" vertical="center" wrapText="1"/>
    </xf>
    <xf numFmtId="49" fontId="32" fillId="0" borderId="1" xfId="8" applyNumberFormat="1" applyFont="1" applyFill="1" applyBorder="1" applyAlignment="1" applyProtection="1">
      <alignment horizontal="center" vertical="center" wrapText="1"/>
    </xf>
    <xf numFmtId="49" fontId="32" fillId="0" borderId="7" xfId="8" applyNumberFormat="1" applyFont="1" applyFill="1" applyBorder="1" applyAlignment="1" applyProtection="1">
      <alignment horizontal="center" vertical="center" wrapText="1"/>
    </xf>
    <xf numFmtId="43" fontId="32" fillId="19" borderId="14" xfId="3" applyFont="1" applyFill="1" applyBorder="1" applyAlignment="1" applyProtection="1">
      <alignment horizontal="justify" vertical="center" wrapText="1"/>
    </xf>
    <xf numFmtId="43" fontId="32" fillId="19" borderId="16" xfId="3" applyFont="1" applyFill="1" applyBorder="1" applyAlignment="1" applyProtection="1">
      <alignment horizontal="justify" vertical="center" wrapText="1"/>
    </xf>
    <xf numFmtId="43" fontId="32" fillId="19" borderId="1" xfId="3" applyFont="1" applyFill="1" applyBorder="1" applyAlignment="1" applyProtection="1">
      <alignment horizontal="justify" vertical="center" wrapText="1"/>
    </xf>
    <xf numFmtId="0" fontId="32" fillId="19" borderId="7" xfId="8" applyNumberFormat="1" applyFont="1" applyFill="1" applyBorder="1" applyAlignment="1" applyProtection="1">
      <alignment horizontal="justify" vertical="center" wrapText="1"/>
    </xf>
    <xf numFmtId="0" fontId="32" fillId="0" borderId="41" xfId="8" applyNumberFormat="1" applyFont="1" applyFill="1" applyBorder="1" applyAlignment="1" applyProtection="1">
      <alignment horizontal="justify" vertical="center" wrapText="1"/>
    </xf>
    <xf numFmtId="43" fontId="32" fillId="0" borderId="41" xfId="3" applyFont="1" applyFill="1" applyBorder="1" applyAlignment="1" applyProtection="1">
      <alignment horizontal="justify" vertical="center" wrapText="1"/>
    </xf>
    <xf numFmtId="43" fontId="32" fillId="0" borderId="72" xfId="3" applyFont="1" applyFill="1" applyBorder="1" applyAlignment="1" applyProtection="1">
      <alignment horizontal="justify" vertical="center" wrapText="1"/>
    </xf>
    <xf numFmtId="43" fontId="32" fillId="19" borderId="13" xfId="3" applyFont="1" applyFill="1" applyBorder="1" applyAlignment="1" applyProtection="1">
      <alignment horizontal="justify" vertical="center" wrapText="1"/>
    </xf>
    <xf numFmtId="43" fontId="32" fillId="19" borderId="7" xfId="3" applyFont="1" applyFill="1" applyBorder="1" applyAlignment="1" applyProtection="1">
      <alignment horizontal="justify" vertical="center" wrapText="1"/>
    </xf>
    <xf numFmtId="43" fontId="32" fillId="19" borderId="41" xfId="3" applyFont="1" applyFill="1" applyBorder="1" applyAlignment="1" applyProtection="1">
      <alignment horizontal="justify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justify" vertical="center" wrapText="1"/>
    </xf>
    <xf numFmtId="43" fontId="30" fillId="0" borderId="13" xfId="3" applyFont="1" applyFill="1" applyBorder="1" applyAlignment="1">
      <alignment horizontal="justify" vertical="center" wrapText="1"/>
    </xf>
    <xf numFmtId="43" fontId="32" fillId="0" borderId="13" xfId="3" applyFont="1" applyFill="1" applyBorder="1" applyAlignment="1" applyProtection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justify" vertical="center" wrapText="1"/>
    </xf>
    <xf numFmtId="43" fontId="30" fillId="0" borderId="1" xfId="3" applyFont="1" applyFill="1" applyBorder="1" applyAlignment="1">
      <alignment horizontal="justify" vertical="center" wrapText="1"/>
    </xf>
    <xf numFmtId="43" fontId="32" fillId="0" borderId="1" xfId="3" applyFont="1" applyFill="1" applyBorder="1" applyAlignment="1" applyProtection="1">
      <alignment horizontal="justify" vertical="center" wrapText="1"/>
    </xf>
    <xf numFmtId="43" fontId="32" fillId="0" borderId="7" xfId="3" applyFont="1" applyFill="1" applyBorder="1" applyAlignment="1" applyProtection="1">
      <alignment horizontal="justify" vertical="center" wrapText="1"/>
    </xf>
    <xf numFmtId="43" fontId="29" fillId="19" borderId="73" xfId="3" applyFont="1" applyFill="1" applyBorder="1" applyAlignment="1" applyProtection="1">
      <alignment horizontal="center" vertical="center" wrapText="1"/>
    </xf>
    <xf numFmtId="43" fontId="32" fillId="19" borderId="73" xfId="3" applyFont="1" applyFill="1" applyBorder="1" applyAlignment="1" applyProtection="1">
      <alignment horizontal="center" vertical="center" wrapText="1"/>
    </xf>
    <xf numFmtId="43" fontId="29" fillId="19" borderId="18" xfId="3" applyFont="1" applyFill="1" applyBorder="1" applyAlignment="1" applyProtection="1">
      <alignment horizontal="center" vertical="center" wrapText="1"/>
    </xf>
    <xf numFmtId="0" fontId="30" fillId="19" borderId="13" xfId="0" applyFont="1" applyFill="1" applyBorder="1" applyAlignment="1">
      <alignment horizontal="center" vertical="center" wrapText="1"/>
    </xf>
    <xf numFmtId="0" fontId="30" fillId="19" borderId="13" xfId="0" applyFont="1" applyFill="1" applyBorder="1" applyAlignment="1">
      <alignment horizontal="justify" vertical="center" wrapText="1"/>
    </xf>
    <xf numFmtId="43" fontId="30" fillId="19" borderId="13" xfId="3" applyFont="1" applyFill="1" applyBorder="1" applyAlignment="1">
      <alignment horizontal="justify" vertical="center" wrapText="1"/>
    </xf>
    <xf numFmtId="0" fontId="30" fillId="19" borderId="1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justify" vertical="center" wrapText="1"/>
    </xf>
    <xf numFmtId="43" fontId="30" fillId="19" borderId="1" xfId="3" applyFont="1" applyFill="1" applyBorder="1" applyAlignment="1">
      <alignment horizontal="justify" vertical="center" wrapText="1"/>
    </xf>
    <xf numFmtId="0" fontId="32" fillId="19" borderId="1" xfId="0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/>
    </xf>
    <xf numFmtId="0" fontId="32" fillId="19" borderId="1" xfId="0" applyFont="1" applyFill="1" applyBorder="1" applyAlignment="1">
      <alignment vertical="center" wrapText="1"/>
    </xf>
    <xf numFmtId="43" fontId="32" fillId="19" borderId="1" xfId="3" applyFont="1" applyFill="1" applyBorder="1" applyAlignment="1">
      <alignment vertical="center" wrapText="1"/>
    </xf>
    <xf numFmtId="0" fontId="30" fillId="19" borderId="19" xfId="0" applyFont="1" applyFill="1" applyBorder="1" applyAlignment="1">
      <alignment horizontal="center" vertical="center" wrapText="1"/>
    </xf>
    <xf numFmtId="0" fontId="30" fillId="19" borderId="19" xfId="0" applyFont="1" applyFill="1" applyBorder="1" applyAlignment="1">
      <alignment horizontal="justify" vertical="center" wrapText="1"/>
    </xf>
    <xf numFmtId="43" fontId="30" fillId="19" borderId="19" xfId="3" applyFont="1" applyFill="1" applyBorder="1" applyAlignment="1">
      <alignment horizontal="justify" vertical="center" wrapText="1"/>
    </xf>
    <xf numFmtId="43" fontId="32" fillId="19" borderId="19" xfId="3" applyFont="1" applyFill="1" applyBorder="1" applyAlignment="1" applyProtection="1">
      <alignment horizontal="justify" vertical="center" wrapText="1"/>
    </xf>
    <xf numFmtId="43" fontId="32" fillId="19" borderId="20" xfId="3" applyFont="1" applyFill="1" applyBorder="1" applyAlignment="1" applyProtection="1">
      <alignment horizontal="justify" vertical="center" wrapText="1"/>
    </xf>
    <xf numFmtId="43" fontId="29" fillId="18" borderId="14" xfId="3" applyFont="1" applyFill="1" applyBorder="1" applyAlignment="1" applyProtection="1">
      <alignment horizontal="justify" vertical="center" wrapText="1"/>
    </xf>
    <xf numFmtId="43" fontId="29" fillId="18" borderId="72" xfId="3" applyFont="1" applyFill="1" applyBorder="1" applyAlignment="1" applyProtection="1">
      <alignment horizontal="justify" vertical="center" wrapText="1"/>
    </xf>
    <xf numFmtId="43" fontId="29" fillId="18" borderId="13" xfId="3" applyFont="1" applyFill="1" applyBorder="1" applyAlignment="1" applyProtection="1">
      <alignment horizontal="justify" vertical="center" wrapText="1"/>
    </xf>
    <xf numFmtId="43" fontId="29" fillId="18" borderId="1" xfId="3" applyFont="1" applyFill="1" applyBorder="1" applyAlignment="1" applyProtection="1">
      <alignment horizontal="justify" vertical="center" wrapText="1"/>
    </xf>
    <xf numFmtId="43" fontId="29" fillId="18" borderId="7" xfId="3" applyFont="1" applyFill="1" applyBorder="1" applyAlignment="1" applyProtection="1">
      <alignment horizontal="justify" vertical="center" wrapText="1"/>
    </xf>
    <xf numFmtId="43" fontId="29" fillId="18" borderId="19" xfId="3" applyFont="1" applyFill="1" applyBorder="1" applyAlignment="1" applyProtection="1">
      <alignment horizontal="justify" vertical="center" wrapText="1"/>
    </xf>
    <xf numFmtId="43" fontId="29" fillId="18" borderId="73" xfId="3" applyFont="1" applyFill="1" applyBorder="1" applyAlignment="1" applyProtection="1">
      <alignment horizontal="center" vertical="center" wrapText="1"/>
    </xf>
    <xf numFmtId="43" fontId="31" fillId="18" borderId="0" xfId="3" applyFont="1" applyFill="1" applyAlignment="1">
      <alignment horizontal="justify" vertical="center" wrapText="1"/>
    </xf>
    <xf numFmtId="43" fontId="29" fillId="18" borderId="16" xfId="3" applyFont="1" applyFill="1" applyBorder="1" applyAlignment="1" applyProtection="1">
      <alignment horizontal="justify" vertical="center" wrapText="1"/>
    </xf>
    <xf numFmtId="43" fontId="29" fillId="18" borderId="41" xfId="3" applyFont="1" applyFill="1" applyBorder="1" applyAlignment="1" applyProtection="1">
      <alignment horizontal="justify" vertical="center" wrapText="1"/>
    </xf>
    <xf numFmtId="43" fontId="31" fillId="18" borderId="13" xfId="3" applyFont="1" applyFill="1" applyBorder="1" applyAlignment="1">
      <alignment horizontal="justify" vertical="center" wrapText="1"/>
    </xf>
    <xf numFmtId="43" fontId="31" fillId="18" borderId="1" xfId="3" applyFont="1" applyFill="1" applyBorder="1" applyAlignment="1">
      <alignment horizontal="justify" vertical="center" wrapText="1"/>
    </xf>
    <xf numFmtId="43" fontId="29" fillId="18" borderId="1" xfId="3" applyFont="1" applyFill="1" applyBorder="1" applyAlignment="1">
      <alignment vertical="center" wrapText="1"/>
    </xf>
    <xf numFmtId="43" fontId="31" fillId="18" borderId="19" xfId="3" applyFont="1" applyFill="1" applyBorder="1" applyAlignment="1">
      <alignment horizontal="justify" vertical="center" wrapText="1"/>
    </xf>
    <xf numFmtId="43" fontId="32" fillId="0" borderId="60" xfId="3" applyFont="1" applyFill="1" applyBorder="1" applyAlignment="1" applyProtection="1">
      <alignment horizontal="justify" vertical="center" wrapText="1"/>
    </xf>
    <xf numFmtId="43" fontId="32" fillId="0" borderId="2" xfId="3" applyFont="1" applyFill="1" applyBorder="1" applyAlignment="1" applyProtection="1">
      <alignment horizontal="justify" vertical="center" wrapText="1"/>
    </xf>
    <xf numFmtId="43" fontId="32" fillId="0" borderId="61" xfId="3" applyFont="1" applyFill="1" applyBorder="1" applyAlignment="1" applyProtection="1">
      <alignment horizontal="justify" vertical="center" wrapText="1"/>
    </xf>
    <xf numFmtId="43" fontId="32" fillId="19" borderId="60" xfId="3" applyFont="1" applyFill="1" applyBorder="1" applyAlignment="1" applyProtection="1">
      <alignment horizontal="justify" vertical="center" wrapText="1"/>
    </xf>
    <xf numFmtId="43" fontId="32" fillId="19" borderId="2" xfId="3" applyFont="1" applyFill="1" applyBorder="1" applyAlignment="1" applyProtection="1">
      <alignment horizontal="justify" vertical="center" wrapText="1"/>
    </xf>
    <xf numFmtId="43" fontId="32" fillId="19" borderId="61" xfId="3" applyFont="1" applyFill="1" applyBorder="1" applyAlignment="1" applyProtection="1">
      <alignment horizontal="justify" vertical="center" wrapText="1"/>
    </xf>
    <xf numFmtId="43" fontId="30" fillId="0" borderId="60" xfId="3" applyFont="1" applyFill="1" applyBorder="1" applyAlignment="1">
      <alignment horizontal="justify" vertical="center" wrapText="1"/>
    </xf>
    <xf numFmtId="43" fontId="30" fillId="0" borderId="2" xfId="3" applyFont="1" applyFill="1" applyBorder="1" applyAlignment="1">
      <alignment horizontal="justify" vertical="center" wrapText="1"/>
    </xf>
    <xf numFmtId="43" fontId="30" fillId="19" borderId="60" xfId="3" applyFont="1" applyFill="1" applyBorder="1" applyAlignment="1">
      <alignment horizontal="justify" vertical="center" wrapText="1"/>
    </xf>
    <xf numFmtId="43" fontId="30" fillId="19" borderId="2" xfId="3" applyFont="1" applyFill="1" applyBorder="1" applyAlignment="1">
      <alignment horizontal="justify" vertical="center" wrapText="1"/>
    </xf>
    <xf numFmtId="43" fontId="32" fillId="19" borderId="2" xfId="3" applyFont="1" applyFill="1" applyBorder="1" applyAlignment="1">
      <alignment vertical="center" wrapText="1"/>
    </xf>
    <xf numFmtId="43" fontId="30" fillId="19" borderId="34" xfId="3" applyFont="1" applyFill="1" applyBorder="1" applyAlignment="1">
      <alignment horizontal="justify" vertical="center" wrapText="1"/>
    </xf>
    <xf numFmtId="43" fontId="32" fillId="0" borderId="58" xfId="3" applyFont="1" applyFill="1" applyBorder="1" applyAlignment="1" applyProtection="1">
      <alignment horizontal="justify" vertical="center" wrapText="1"/>
    </xf>
    <xf numFmtId="43" fontId="32" fillId="0" borderId="35" xfId="3" applyFont="1" applyFill="1" applyBorder="1" applyAlignment="1" applyProtection="1">
      <alignment horizontal="justify" vertical="center" wrapText="1"/>
    </xf>
    <xf numFmtId="43" fontId="32" fillId="0" borderId="59" xfId="3" applyFont="1" applyFill="1" applyBorder="1" applyAlignment="1" applyProtection="1">
      <alignment horizontal="justify" vertical="center" wrapText="1"/>
    </xf>
    <xf numFmtId="43" fontId="32" fillId="19" borderId="54" xfId="3" applyFont="1" applyFill="1" applyBorder="1" applyAlignment="1" applyProtection="1">
      <alignment horizontal="justify" vertical="center" wrapText="1"/>
    </xf>
    <xf numFmtId="43" fontId="32" fillId="19" borderId="4" xfId="3" applyFont="1" applyFill="1" applyBorder="1" applyAlignment="1" applyProtection="1">
      <alignment horizontal="justify" vertical="center" wrapText="1"/>
    </xf>
    <xf numFmtId="43" fontId="32" fillId="19" borderId="45" xfId="3" applyFont="1" applyFill="1" applyBorder="1" applyAlignment="1" applyProtection="1">
      <alignment horizontal="justify" vertical="center" wrapText="1"/>
    </xf>
    <xf numFmtId="43" fontId="32" fillId="0" borderId="54" xfId="3" applyFont="1" applyFill="1" applyBorder="1" applyAlignment="1" applyProtection="1">
      <alignment horizontal="justify" vertical="center" wrapText="1"/>
    </xf>
    <xf numFmtId="43" fontId="32" fillId="0" borderId="4" xfId="3" applyFont="1" applyFill="1" applyBorder="1" applyAlignment="1" applyProtection="1">
      <alignment horizontal="justify" vertical="center" wrapText="1"/>
    </xf>
    <xf numFmtId="43" fontId="32" fillId="0" borderId="45" xfId="3" applyFont="1" applyFill="1" applyBorder="1" applyAlignment="1" applyProtection="1">
      <alignment horizontal="justify" vertical="center" wrapText="1"/>
    </xf>
    <xf numFmtId="43" fontId="32" fillId="19" borderId="55" xfId="3" applyFont="1" applyFill="1" applyBorder="1" applyAlignment="1" applyProtection="1">
      <alignment horizontal="justify" vertical="center" wrapText="1"/>
    </xf>
    <xf numFmtId="43" fontId="32" fillId="19" borderId="24" xfId="3" applyFont="1" applyFill="1" applyBorder="1" applyAlignment="1" applyProtection="1">
      <alignment horizontal="center" vertical="center" wrapText="1"/>
    </xf>
    <xf numFmtId="43" fontId="29" fillId="18" borderId="37" xfId="3" applyFont="1" applyFill="1" applyBorder="1" applyAlignment="1" applyProtection="1">
      <alignment horizontal="justify" vertical="center" wrapText="1"/>
    </xf>
    <xf numFmtId="43" fontId="29" fillId="18" borderId="49" xfId="3" applyFont="1" applyFill="1" applyBorder="1" applyAlignment="1" applyProtection="1">
      <alignment horizontal="justify" vertical="center" wrapText="1"/>
    </xf>
    <xf numFmtId="43" fontId="29" fillId="18" borderId="38" xfId="3" applyFont="1" applyFill="1" applyBorder="1" applyAlignment="1" applyProtection="1">
      <alignment horizontal="justify" vertical="center" wrapText="1"/>
    </xf>
    <xf numFmtId="43" fontId="29" fillId="18" borderId="74" xfId="3" applyFont="1" applyFill="1" applyBorder="1" applyAlignment="1" applyProtection="1">
      <alignment horizontal="justify" vertical="center" wrapText="1"/>
    </xf>
    <xf numFmtId="43" fontId="29" fillId="18" borderId="39" xfId="3" applyFont="1" applyFill="1" applyBorder="1" applyAlignment="1" applyProtection="1">
      <alignment horizontal="justify" vertical="center" wrapText="1"/>
    </xf>
    <xf numFmtId="43" fontId="29" fillId="18" borderId="31" xfId="3" applyFont="1" applyFill="1" applyBorder="1" applyAlignment="1" applyProtection="1">
      <alignment horizontal="center" vertical="center" wrapText="1"/>
    </xf>
    <xf numFmtId="43" fontId="31" fillId="18" borderId="50" xfId="3" applyFont="1" applyFill="1" applyBorder="1" applyAlignment="1">
      <alignment horizontal="justify" vertical="center" wrapText="1"/>
    </xf>
    <xf numFmtId="43" fontId="32" fillId="19" borderId="34" xfId="3" applyFont="1" applyFill="1" applyBorder="1" applyAlignment="1" applyProtection="1">
      <alignment horizontal="justify" vertical="center" wrapText="1"/>
    </xf>
    <xf numFmtId="43" fontId="32" fillId="0" borderId="69" xfId="3" applyFont="1" applyFill="1" applyBorder="1" applyAlignment="1" applyProtection="1">
      <alignment horizontal="justify" vertical="center" wrapText="1"/>
    </xf>
    <xf numFmtId="43" fontId="29" fillId="19" borderId="53" xfId="3" applyFont="1" applyFill="1" applyBorder="1" applyAlignment="1" applyProtection="1">
      <alignment horizontal="center" vertical="center" wrapText="1"/>
    </xf>
    <xf numFmtId="43" fontId="32" fillId="0" borderId="75" xfId="3" applyFont="1" applyFill="1" applyBorder="1" applyAlignment="1" applyProtection="1">
      <alignment horizontal="justify" vertical="center" wrapText="1"/>
    </xf>
    <xf numFmtId="43" fontId="30" fillId="0" borderId="13" xfId="3" applyFont="1" applyFill="1" applyBorder="1" applyAlignment="1">
      <alignment horizontal="center" vertical="center" wrapText="1"/>
    </xf>
    <xf numFmtId="43" fontId="30" fillId="0" borderId="1" xfId="3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justify" vertical="center" wrapText="1"/>
    </xf>
    <xf numFmtId="43" fontId="30" fillId="0" borderId="19" xfId="3" applyFont="1" applyFill="1" applyBorder="1" applyAlignment="1">
      <alignment horizontal="center" vertical="center" wrapText="1"/>
    </xf>
    <xf numFmtId="43" fontId="30" fillId="0" borderId="14" xfId="3" applyFont="1" applyFill="1" applyBorder="1" applyAlignment="1">
      <alignment horizontal="center" vertical="center" wrapText="1"/>
    </xf>
    <xf numFmtId="43" fontId="30" fillId="0" borderId="16" xfId="3" applyFont="1" applyFill="1" applyBorder="1" applyAlignment="1">
      <alignment horizontal="center" vertical="center" wrapText="1"/>
    </xf>
    <xf numFmtId="43" fontId="30" fillId="0" borderId="20" xfId="3" applyFont="1" applyFill="1" applyBorder="1" applyAlignment="1">
      <alignment horizontal="center" vertical="center" wrapText="1"/>
    </xf>
    <xf numFmtId="43" fontId="30" fillId="0" borderId="60" xfId="3" applyFont="1" applyFill="1" applyBorder="1" applyAlignment="1">
      <alignment horizontal="center" vertical="center" wrapText="1"/>
    </xf>
    <xf numFmtId="43" fontId="30" fillId="0" borderId="2" xfId="3" applyFont="1" applyFill="1" applyBorder="1" applyAlignment="1">
      <alignment horizontal="center" vertical="center" wrapText="1"/>
    </xf>
    <xf numFmtId="43" fontId="30" fillId="0" borderId="34" xfId="3" applyFont="1" applyFill="1" applyBorder="1" applyAlignment="1">
      <alignment horizontal="center" vertical="center" wrapText="1"/>
    </xf>
    <xf numFmtId="0" fontId="30" fillId="19" borderId="9" xfId="0" applyFont="1" applyFill="1" applyBorder="1" applyAlignment="1">
      <alignment horizontal="center" vertical="center" wrapText="1"/>
    </xf>
    <xf numFmtId="0" fontId="30" fillId="19" borderId="9" xfId="0" applyFont="1" applyFill="1" applyBorder="1" applyAlignment="1">
      <alignment horizontal="justify" vertical="center" wrapText="1"/>
    </xf>
    <xf numFmtId="43" fontId="30" fillId="19" borderId="9" xfId="3" applyFont="1" applyFill="1" applyBorder="1" applyAlignment="1">
      <alignment horizontal="center" vertical="center" wrapText="1"/>
    </xf>
    <xf numFmtId="0" fontId="30" fillId="19" borderId="14" xfId="0" applyFont="1" applyFill="1" applyBorder="1" applyAlignment="1">
      <alignment horizontal="justify" vertical="center" wrapText="1"/>
    </xf>
    <xf numFmtId="43" fontId="30" fillId="19" borderId="13" xfId="3" applyFont="1" applyFill="1" applyBorder="1" applyAlignment="1">
      <alignment horizontal="center" vertical="center" wrapText="1"/>
    </xf>
    <xf numFmtId="0" fontId="30" fillId="19" borderId="16" xfId="0" applyFont="1" applyFill="1" applyBorder="1" applyAlignment="1">
      <alignment horizontal="justify" vertical="center" wrapText="1"/>
    </xf>
    <xf numFmtId="43" fontId="30" fillId="19" borderId="1" xfId="3" applyFont="1" applyFill="1" applyBorder="1" applyAlignment="1">
      <alignment horizontal="center" vertical="center" wrapText="1"/>
    </xf>
    <xf numFmtId="0" fontId="30" fillId="19" borderId="7" xfId="0" applyFont="1" applyFill="1" applyBorder="1" applyAlignment="1">
      <alignment horizontal="center" vertical="center" wrapText="1"/>
    </xf>
    <xf numFmtId="0" fontId="30" fillId="19" borderId="7" xfId="0" applyFont="1" applyFill="1" applyBorder="1" applyAlignment="1">
      <alignment horizontal="justify" vertical="center" wrapText="1"/>
    </xf>
    <xf numFmtId="0" fontId="30" fillId="19" borderId="41" xfId="0" applyFont="1" applyFill="1" applyBorder="1" applyAlignment="1">
      <alignment horizontal="justify" vertical="center" wrapText="1"/>
    </xf>
    <xf numFmtId="43" fontId="30" fillId="19" borderId="7" xfId="3" applyFont="1" applyFill="1" applyBorder="1" applyAlignment="1">
      <alignment horizontal="center" vertical="center" wrapText="1"/>
    </xf>
    <xf numFmtId="0" fontId="30" fillId="19" borderId="8" xfId="0" applyFont="1" applyFill="1" applyBorder="1" applyAlignment="1">
      <alignment horizontal="justify" vertical="center" wrapText="1"/>
    </xf>
    <xf numFmtId="0" fontId="32" fillId="19" borderId="9" xfId="0" applyFont="1" applyFill="1" applyBorder="1" applyAlignment="1">
      <alignment horizontal="center" vertical="center" wrapText="1"/>
    </xf>
    <xf numFmtId="0" fontId="32" fillId="19" borderId="7" xfId="0" applyFont="1" applyFill="1" applyBorder="1" applyAlignment="1">
      <alignment horizontal="center" vertical="center" wrapText="1"/>
    </xf>
    <xf numFmtId="43" fontId="29" fillId="18" borderId="27" xfId="3" applyFont="1" applyFill="1" applyBorder="1" applyAlignment="1" applyProtection="1">
      <alignment horizontal="justify" vertical="center" wrapText="1"/>
    </xf>
    <xf numFmtId="43" fontId="31" fillId="18" borderId="16" xfId="3" applyFont="1" applyFill="1" applyBorder="1" applyAlignment="1">
      <alignment horizontal="justify" vertical="center" wrapText="1"/>
    </xf>
    <xf numFmtId="43" fontId="29" fillId="18" borderId="40" xfId="3" applyFont="1" applyFill="1" applyBorder="1" applyAlignment="1" applyProtection="1">
      <alignment horizontal="justify" vertical="center" wrapText="1"/>
    </xf>
    <xf numFmtId="43" fontId="29" fillId="18" borderId="20" xfId="3" applyFont="1" applyFill="1" applyBorder="1" applyAlignment="1" applyProtection="1">
      <alignment horizontal="justify" vertical="center" wrapText="1"/>
    </xf>
    <xf numFmtId="43" fontId="31" fillId="18" borderId="14" xfId="3" applyFont="1" applyFill="1" applyBorder="1" applyAlignment="1">
      <alignment horizontal="justify" vertical="center" wrapText="1"/>
    </xf>
    <xf numFmtId="43" fontId="31" fillId="18" borderId="41" xfId="3" applyFont="1" applyFill="1" applyBorder="1" applyAlignment="1">
      <alignment horizontal="justify" vertical="center" wrapText="1"/>
    </xf>
    <xf numFmtId="43" fontId="30" fillId="19" borderId="71" xfId="3" applyFont="1" applyFill="1" applyBorder="1" applyAlignment="1">
      <alignment horizontal="center" vertical="center" wrapText="1"/>
    </xf>
    <xf numFmtId="43" fontId="30" fillId="19" borderId="60" xfId="3" applyFont="1" applyFill="1" applyBorder="1" applyAlignment="1">
      <alignment horizontal="center" vertical="center" wrapText="1"/>
    </xf>
    <xf numFmtId="43" fontId="30" fillId="19" borderId="2" xfId="3" applyFont="1" applyFill="1" applyBorder="1" applyAlignment="1">
      <alignment horizontal="center" vertical="center" wrapText="1"/>
    </xf>
    <xf numFmtId="43" fontId="30" fillId="19" borderId="61" xfId="3" applyFont="1" applyFill="1" applyBorder="1" applyAlignment="1">
      <alignment horizontal="center" vertical="center" wrapText="1"/>
    </xf>
    <xf numFmtId="43" fontId="30" fillId="0" borderId="54" xfId="3" applyFont="1" applyFill="1" applyBorder="1" applyAlignment="1">
      <alignment horizontal="center" vertical="center" wrapText="1"/>
    </xf>
    <xf numFmtId="43" fontId="30" fillId="0" borderId="4" xfId="3" applyFont="1" applyFill="1" applyBorder="1" applyAlignment="1">
      <alignment horizontal="center" vertical="center" wrapText="1"/>
    </xf>
    <xf numFmtId="43" fontId="30" fillId="0" borderId="55" xfId="3" applyFont="1" applyFill="1" applyBorder="1" applyAlignment="1">
      <alignment horizontal="center" vertical="center" wrapText="1"/>
    </xf>
    <xf numFmtId="43" fontId="30" fillId="19" borderId="46" xfId="3" applyFont="1" applyFill="1" applyBorder="1" applyAlignment="1">
      <alignment horizontal="center" vertical="center" wrapText="1"/>
    </xf>
    <xf numFmtId="43" fontId="30" fillId="19" borderId="54" xfId="3" applyFont="1" applyFill="1" applyBorder="1" applyAlignment="1">
      <alignment horizontal="center" vertical="center" wrapText="1"/>
    </xf>
    <xf numFmtId="43" fontId="29" fillId="18" borderId="68" xfId="3" applyFont="1" applyFill="1" applyBorder="1" applyAlignment="1" applyProtection="1">
      <alignment horizontal="justify" vertical="center" wrapText="1"/>
    </xf>
    <xf numFmtId="43" fontId="31" fillId="18" borderId="38" xfId="3" applyFont="1" applyFill="1" applyBorder="1" applyAlignment="1">
      <alignment horizontal="justify" vertical="center" wrapText="1"/>
    </xf>
    <xf numFmtId="43" fontId="31" fillId="18" borderId="2" xfId="3" applyFont="1" applyFill="1" applyBorder="1" applyAlignment="1">
      <alignment horizontal="justify" vertical="center" wrapText="1"/>
    </xf>
    <xf numFmtId="43" fontId="31" fillId="18" borderId="35" xfId="3" applyFont="1" applyFill="1" applyBorder="1" applyAlignment="1">
      <alignment horizontal="justify" vertical="center" wrapText="1"/>
    </xf>
    <xf numFmtId="0" fontId="27" fillId="18" borderId="0" xfId="0" applyFont="1" applyFill="1" applyAlignment="1">
      <alignment wrapText="1"/>
    </xf>
    <xf numFmtId="49" fontId="32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justify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7" xfId="0" applyFont="1" applyBorder="1" applyAlignment="1">
      <alignment vertical="center" wrapText="1"/>
    </xf>
    <xf numFmtId="43" fontId="30" fillId="0" borderId="7" xfId="3" applyFont="1" applyFill="1" applyBorder="1" applyAlignment="1">
      <alignment horizontal="center" vertical="center" wrapText="1"/>
    </xf>
    <xf numFmtId="43" fontId="30" fillId="0" borderId="41" xfId="3" applyFont="1" applyFill="1" applyBorder="1" applyAlignment="1">
      <alignment horizontal="center" vertical="center" wrapText="1"/>
    </xf>
    <xf numFmtId="43" fontId="30" fillId="19" borderId="14" xfId="3" applyFont="1" applyFill="1" applyBorder="1" applyAlignment="1">
      <alignment horizontal="center" vertical="center" wrapText="1"/>
    </xf>
    <xf numFmtId="43" fontId="30" fillId="19" borderId="16" xfId="3" applyFont="1" applyFill="1" applyBorder="1" applyAlignment="1">
      <alignment horizontal="center" vertical="center" wrapText="1"/>
    </xf>
    <xf numFmtId="0" fontId="32" fillId="19" borderId="7" xfId="0" applyFont="1" applyFill="1" applyBorder="1" applyAlignment="1">
      <alignment vertical="center" wrapText="1"/>
    </xf>
    <xf numFmtId="43" fontId="30" fillId="19" borderId="41" xfId="3" applyFont="1" applyFill="1" applyBorder="1" applyAlignment="1">
      <alignment horizontal="center" vertical="center" wrapText="1"/>
    </xf>
    <xf numFmtId="43" fontId="31" fillId="19" borderId="27" xfId="3" applyFont="1" applyFill="1" applyBorder="1" applyAlignment="1">
      <alignment horizontal="justify" vertical="center" wrapText="1"/>
    </xf>
    <xf numFmtId="0" fontId="30" fillId="0" borderId="60" xfId="0" applyFont="1" applyBorder="1" applyAlignment="1">
      <alignment horizontal="justify" vertical="center" wrapText="1"/>
    </xf>
    <xf numFmtId="49" fontId="32" fillId="0" borderId="2" xfId="0" applyNumberFormat="1" applyFont="1" applyBorder="1" applyAlignment="1">
      <alignment horizontal="justify" vertical="center" wrapText="1"/>
    </xf>
    <xf numFmtId="0" fontId="30" fillId="0" borderId="2" xfId="0" applyFont="1" applyBorder="1" applyAlignment="1">
      <alignment horizontal="justify" vertical="center" wrapText="1"/>
    </xf>
    <xf numFmtId="0" fontId="32" fillId="0" borderId="2" xfId="0" applyFont="1" applyBorder="1" applyAlignment="1">
      <alignment vertical="center" wrapText="1"/>
    </xf>
    <xf numFmtId="0" fontId="32" fillId="0" borderId="61" xfId="0" applyFont="1" applyBorder="1" applyAlignment="1">
      <alignment vertical="center" wrapText="1"/>
    </xf>
    <xf numFmtId="0" fontId="30" fillId="19" borderId="60" xfId="0" applyFont="1" applyFill="1" applyBorder="1" applyAlignment="1">
      <alignment horizontal="justify" vertical="center" wrapText="1"/>
    </xf>
    <xf numFmtId="0" fontId="30" fillId="19" borderId="2" xfId="0" applyFont="1" applyFill="1" applyBorder="1" applyAlignment="1">
      <alignment horizontal="justify" vertical="center" wrapText="1"/>
    </xf>
    <xf numFmtId="0" fontId="32" fillId="19" borderId="2" xfId="0" applyFont="1" applyFill="1" applyBorder="1" applyAlignment="1">
      <alignment vertical="center" wrapText="1"/>
    </xf>
    <xf numFmtId="0" fontId="32" fillId="19" borderId="61" xfId="0" applyFont="1" applyFill="1" applyBorder="1" applyAlignment="1">
      <alignment vertical="center" wrapText="1"/>
    </xf>
    <xf numFmtId="0" fontId="30" fillId="0" borderId="34" xfId="0" applyFont="1" applyBorder="1" applyAlignment="1">
      <alignment horizontal="justify" vertical="center" wrapText="1"/>
    </xf>
    <xf numFmtId="43" fontId="30" fillId="0" borderId="45" xfId="3" applyFont="1" applyFill="1" applyBorder="1" applyAlignment="1">
      <alignment horizontal="center" vertical="center" wrapText="1"/>
    </xf>
    <xf numFmtId="43" fontId="30" fillId="19" borderId="4" xfId="3" applyFont="1" applyFill="1" applyBorder="1" applyAlignment="1">
      <alignment horizontal="center" vertical="center" wrapText="1"/>
    </xf>
    <xf numFmtId="43" fontId="30" fillId="19" borderId="45" xfId="3" applyFont="1" applyFill="1" applyBorder="1" applyAlignment="1">
      <alignment horizontal="center" vertical="center" wrapText="1"/>
    </xf>
    <xf numFmtId="43" fontId="33" fillId="0" borderId="4" xfId="3" applyFont="1" applyFill="1" applyBorder="1" applyAlignment="1">
      <alignment horizontal="center" vertical="center" wrapText="1"/>
    </xf>
    <xf numFmtId="43" fontId="31" fillId="19" borderId="70" xfId="3" applyFont="1" applyFill="1" applyBorder="1" applyAlignment="1">
      <alignment horizontal="justify" vertical="center" wrapText="1"/>
    </xf>
    <xf numFmtId="0" fontId="31" fillId="18" borderId="0" xfId="0" applyFont="1" applyFill="1" applyAlignment="1">
      <alignment horizontal="center" wrapText="1"/>
    </xf>
    <xf numFmtId="43" fontId="29" fillId="18" borderId="52" xfId="3" applyFont="1" applyFill="1" applyBorder="1" applyAlignment="1" applyProtection="1">
      <alignment horizontal="justify" vertical="center" wrapText="1"/>
    </xf>
    <xf numFmtId="43" fontId="29" fillId="18" borderId="76" xfId="3" applyFont="1" applyFill="1" applyBorder="1" applyAlignment="1" applyProtection="1">
      <alignment horizontal="justify" vertical="center" wrapText="1"/>
    </xf>
    <xf numFmtId="43" fontId="29" fillId="18" borderId="77" xfId="3" applyFont="1" applyFill="1" applyBorder="1" applyAlignment="1" applyProtection="1">
      <alignment horizontal="justify" vertical="center" wrapText="1"/>
    </xf>
    <xf numFmtId="43" fontId="29" fillId="18" borderId="78" xfId="3" applyFont="1" applyFill="1" applyBorder="1" applyAlignment="1" applyProtection="1">
      <alignment horizontal="justify" vertical="center" wrapText="1"/>
    </xf>
    <xf numFmtId="43" fontId="31" fillId="18" borderId="79" xfId="3" applyFont="1" applyFill="1" applyBorder="1" applyAlignment="1">
      <alignment horizontal="justify" vertical="center" wrapText="1"/>
    </xf>
    <xf numFmtId="43" fontId="31" fillId="18" borderId="48" xfId="3" applyFont="1" applyFill="1" applyBorder="1" applyAlignment="1">
      <alignment horizontal="justify" vertical="center" wrapText="1"/>
    </xf>
    <xf numFmtId="43" fontId="31" fillId="18" borderId="39" xfId="3" applyFont="1" applyFill="1" applyBorder="1" applyAlignment="1">
      <alignment horizontal="justify" vertical="center" wrapText="1"/>
    </xf>
    <xf numFmtId="43" fontId="31" fillId="18" borderId="68" xfId="3" applyFont="1" applyFill="1" applyBorder="1" applyAlignment="1">
      <alignment horizontal="justify" vertical="center" wrapText="1"/>
    </xf>
    <xf numFmtId="43" fontId="30" fillId="0" borderId="61" xfId="3" applyFont="1" applyFill="1" applyBorder="1" applyAlignment="1">
      <alignment horizontal="center" vertical="center" wrapText="1"/>
    </xf>
    <xf numFmtId="43" fontId="31" fillId="19" borderId="71" xfId="3" applyFont="1" applyFill="1" applyBorder="1" applyAlignment="1">
      <alignment horizontal="justify" vertical="center" wrapText="1"/>
    </xf>
    <xf numFmtId="0" fontId="7" fillId="18" borderId="10" xfId="0" applyFont="1" applyFill="1" applyBorder="1" applyAlignment="1">
      <alignment horizontal="center" vertical="center" wrapText="1"/>
    </xf>
    <xf numFmtId="43" fontId="29" fillId="18" borderId="10" xfId="3" applyFont="1" applyFill="1" applyBorder="1" applyAlignment="1" applyProtection="1">
      <alignment horizontal="center" vertical="center" wrapText="1"/>
    </xf>
    <xf numFmtId="0" fontId="7" fillId="18" borderId="49" xfId="0" applyFont="1" applyFill="1" applyBorder="1" applyAlignment="1">
      <alignment horizontal="center" vertical="center" wrapText="1"/>
    </xf>
    <xf numFmtId="0" fontId="7" fillId="18" borderId="47" xfId="0" applyFont="1" applyFill="1" applyBorder="1" applyAlignment="1">
      <alignment horizontal="center" vertical="center" wrapText="1"/>
    </xf>
    <xf numFmtId="0" fontId="7" fillId="18" borderId="56" xfId="0" applyFont="1" applyFill="1" applyBorder="1" applyAlignment="1">
      <alignment horizontal="center" vertical="center" wrapText="1"/>
    </xf>
    <xf numFmtId="0" fontId="7" fillId="18" borderId="69" xfId="0" applyFont="1" applyFill="1" applyBorder="1" applyAlignment="1">
      <alignment horizontal="center" vertical="center" wrapText="1"/>
    </xf>
    <xf numFmtId="43" fontId="0" fillId="0" borderId="4" xfId="0" applyNumberFormat="1" applyBorder="1" applyAlignment="1">
      <alignment horizontal="right" vertical="center"/>
    </xf>
    <xf numFmtId="43" fontId="0" fillId="0" borderId="45" xfId="0" applyNumberFormat="1" applyBorder="1" applyAlignment="1">
      <alignment horizontal="right" vertical="center"/>
    </xf>
    <xf numFmtId="43" fontId="7" fillId="0" borderId="64" xfId="0" applyNumberFormat="1" applyFont="1" applyBorder="1" applyAlignment="1">
      <alignment horizontal="right" vertical="center"/>
    </xf>
    <xf numFmtId="43" fontId="7" fillId="0" borderId="32" xfId="0" applyNumberFormat="1" applyFont="1" applyBorder="1" applyAlignment="1">
      <alignment horizontal="right" vertical="center"/>
    </xf>
    <xf numFmtId="43" fontId="7" fillId="0" borderId="10" xfId="0" applyNumberFormat="1" applyFont="1" applyBorder="1" applyAlignment="1">
      <alignment horizontal="right" vertical="center"/>
    </xf>
    <xf numFmtId="43" fontId="0" fillId="0" borderId="1" xfId="0" applyNumberFormat="1" applyBorder="1" applyAlignment="1">
      <alignment horizontal="right" vertical="center"/>
    </xf>
    <xf numFmtId="43" fontId="0" fillId="0" borderId="7" xfId="0" applyNumberFormat="1" applyBorder="1" applyAlignment="1">
      <alignment horizontal="right" vertical="center"/>
    </xf>
    <xf numFmtId="43" fontId="0" fillId="0" borderId="2" xfId="0" applyNumberFormat="1" applyBorder="1" applyAlignment="1">
      <alignment horizontal="right" vertical="center"/>
    </xf>
    <xf numFmtId="43" fontId="0" fillId="0" borderId="61" xfId="0" applyNumberFormat="1" applyBorder="1" applyAlignment="1">
      <alignment horizontal="right" vertical="center"/>
    </xf>
    <xf numFmtId="43" fontId="7" fillId="0" borderId="38" xfId="0" applyNumberFormat="1" applyFont="1" applyBorder="1" applyAlignment="1">
      <alignment horizontal="right" vertical="center"/>
    </xf>
    <xf numFmtId="43" fontId="7" fillId="0" borderId="37" xfId="0" applyNumberFormat="1" applyFont="1" applyBorder="1" applyAlignment="1">
      <alignment horizontal="right" vertical="center"/>
    </xf>
    <xf numFmtId="43" fontId="7" fillId="0" borderId="39" xfId="0" applyNumberFormat="1" applyFont="1" applyBorder="1" applyAlignment="1">
      <alignment horizontal="right" vertical="center"/>
    </xf>
    <xf numFmtId="0" fontId="32" fillId="0" borderId="9" xfId="8" applyNumberFormat="1" applyFont="1" applyFill="1" applyBorder="1" applyAlignment="1" applyProtection="1">
      <alignment horizontal="center" vertical="center" wrapText="1"/>
    </xf>
    <xf numFmtId="0" fontId="32" fillId="0" borderId="71" xfId="8" applyNumberFormat="1" applyFont="1" applyFill="1" applyBorder="1" applyAlignment="1" applyProtection="1">
      <alignment horizontal="justify" vertical="center" wrapText="1"/>
    </xf>
    <xf numFmtId="0" fontId="29" fillId="18" borderId="10" xfId="7" applyNumberFormat="1" applyFont="1" applyFill="1" applyBorder="1" applyAlignment="1" applyProtection="1">
      <alignment horizontal="center" vertical="center" wrapText="1"/>
    </xf>
    <xf numFmtId="0" fontId="32" fillId="0" borderId="11" xfId="8" applyNumberFormat="1" applyFont="1" applyFill="1" applyBorder="1" applyAlignment="1" applyProtection="1">
      <alignment horizontal="center" vertical="center" wrapText="1"/>
    </xf>
    <xf numFmtId="0" fontId="32" fillId="0" borderId="15" xfId="8" applyNumberFormat="1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vertical="center"/>
    </xf>
    <xf numFmtId="0" fontId="36" fillId="18" borderId="1" xfId="0" applyFont="1" applyFill="1" applyBorder="1" applyAlignment="1">
      <alignment horizontal="center" vertical="center" wrapText="1"/>
    </xf>
    <xf numFmtId="0" fontId="35" fillId="18" borderId="1" xfId="0" applyFont="1" applyFill="1" applyBorder="1" applyAlignment="1">
      <alignment horizontal="justify" vertical="center"/>
    </xf>
    <xf numFmtId="0" fontId="35" fillId="18" borderId="1" xfId="0" applyFont="1" applyFill="1" applyBorder="1" applyAlignment="1">
      <alignment horizontal="justify" vertical="center" wrapText="1"/>
    </xf>
    <xf numFmtId="0" fontId="35" fillId="0" borderId="1" xfId="0" applyFont="1" applyBorder="1" applyAlignment="1">
      <alignment horizontal="justify" vertical="center"/>
    </xf>
    <xf numFmtId="165" fontId="35" fillId="0" borderId="1" xfId="3" applyNumberFormat="1" applyFont="1" applyBorder="1" applyAlignment="1">
      <alignment horizontal="justify" vertical="center"/>
    </xf>
    <xf numFmtId="0" fontId="35" fillId="0" borderId="1" xfId="0" applyFont="1" applyBorder="1" applyAlignment="1">
      <alignment vertical="center"/>
    </xf>
    <xf numFmtId="165" fontId="35" fillId="0" borderId="1" xfId="3" applyNumberFormat="1" applyFont="1" applyBorder="1" applyAlignment="1">
      <alignment vertical="center"/>
    </xf>
    <xf numFmtId="165" fontId="34" fillId="18" borderId="1" xfId="0" applyNumberFormat="1" applyFont="1" applyFill="1" applyBorder="1" applyAlignment="1">
      <alignment vertical="center"/>
    </xf>
    <xf numFmtId="165" fontId="34" fillId="18" borderId="1" xfId="3" applyNumberFormat="1" applyFont="1" applyFill="1" applyBorder="1" applyAlignment="1">
      <alignment vertical="center"/>
    </xf>
    <xf numFmtId="0" fontId="31" fillId="0" borderId="0" xfId="0" applyFont="1" applyAlignment="1">
      <alignment horizontal="justify" vertical="center" textRotation="90" wrapText="1"/>
    </xf>
    <xf numFmtId="0" fontId="32" fillId="0" borderId="17" xfId="8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12" borderId="7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12" borderId="9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9" xfId="0" applyFill="1" applyBorder="1" applyAlignment="1">
      <alignment horizontal="center" vertical="center" wrapText="1"/>
    </xf>
    <xf numFmtId="0" fontId="0" fillId="12" borderId="18" xfId="0" applyFill="1" applyBorder="1" applyAlignment="1">
      <alignment horizontal="center" vertical="center" wrapText="1"/>
    </xf>
    <xf numFmtId="0" fontId="0" fillId="10" borderId="25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center" vertical="center" wrapText="1"/>
    </xf>
    <xf numFmtId="0" fontId="0" fillId="10" borderId="21" xfId="0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11" borderId="8" xfId="0" applyFill="1" applyBorder="1" applyAlignment="1">
      <alignment horizontal="center" vertical="center" wrapText="1"/>
    </xf>
    <xf numFmtId="0" fontId="0" fillId="11" borderId="9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1" xfId="0" applyFill="1" applyBorder="1" applyAlignment="1">
      <alignment horizontal="left" vertical="center" wrapText="1"/>
    </xf>
    <xf numFmtId="0" fontId="0" fillId="11" borderId="15" xfId="0" applyFill="1" applyBorder="1" applyAlignment="1">
      <alignment horizontal="left" vertical="center" wrapText="1"/>
    </xf>
    <xf numFmtId="0" fontId="0" fillId="11" borderId="42" xfId="0" applyFill="1" applyBorder="1" applyAlignment="1">
      <alignment horizontal="left" vertical="center" wrapText="1"/>
    </xf>
    <xf numFmtId="0" fontId="0" fillId="11" borderId="17" xfId="0" applyFill="1" applyBorder="1" applyAlignment="1">
      <alignment horizontal="left" vertical="center" wrapText="1"/>
    </xf>
    <xf numFmtId="0" fontId="0" fillId="11" borderId="12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center" vertical="center" wrapText="1"/>
    </xf>
    <xf numFmtId="0" fontId="7" fillId="11" borderId="30" xfId="0" applyFont="1" applyFill="1" applyBorder="1" applyAlignment="1">
      <alignment horizontal="right" vertical="center" wrapText="1"/>
    </xf>
    <xf numFmtId="0" fontId="7" fillId="11" borderId="32" xfId="0" applyFont="1" applyFill="1" applyBorder="1" applyAlignment="1">
      <alignment horizontal="right" vertical="center" wrapText="1"/>
    </xf>
    <xf numFmtId="0" fontId="7" fillId="11" borderId="33" xfId="0" applyFont="1" applyFill="1" applyBorder="1" applyAlignment="1">
      <alignment horizontal="right" vertical="center" wrapText="1"/>
    </xf>
    <xf numFmtId="0" fontId="0" fillId="12" borderId="26" xfId="0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right" vertical="center" wrapText="1"/>
    </xf>
    <xf numFmtId="0" fontId="7" fillId="7" borderId="32" xfId="0" applyFont="1" applyFill="1" applyBorder="1" applyAlignment="1">
      <alignment horizontal="right" vertical="center" wrapText="1"/>
    </xf>
    <xf numFmtId="0" fontId="7" fillId="7" borderId="33" xfId="0" applyFont="1" applyFill="1" applyBorder="1" applyAlignment="1">
      <alignment horizontal="right" vertical="center" wrapText="1"/>
    </xf>
    <xf numFmtId="0" fontId="0" fillId="9" borderId="18" xfId="0" applyFill="1" applyBorder="1" applyAlignment="1">
      <alignment horizontal="center" vertical="center" wrapText="1"/>
    </xf>
    <xf numFmtId="0" fontId="7" fillId="10" borderId="30" xfId="0" applyFont="1" applyFill="1" applyBorder="1" applyAlignment="1">
      <alignment horizontal="right" vertical="center" wrapText="1"/>
    </xf>
    <xf numFmtId="0" fontId="7" fillId="10" borderId="32" xfId="0" applyFont="1" applyFill="1" applyBorder="1" applyAlignment="1">
      <alignment horizontal="right" vertical="center" wrapText="1"/>
    </xf>
    <xf numFmtId="0" fontId="7" fillId="10" borderId="33" xfId="0" applyFont="1" applyFill="1" applyBorder="1" applyAlignment="1">
      <alignment horizontal="right" vertical="center" wrapText="1"/>
    </xf>
    <xf numFmtId="0" fontId="7" fillId="12" borderId="30" xfId="0" applyFont="1" applyFill="1" applyBorder="1" applyAlignment="1">
      <alignment horizontal="right" vertical="center" wrapText="1"/>
    </xf>
    <xf numFmtId="0" fontId="7" fillId="12" borderId="32" xfId="0" applyFont="1" applyFill="1" applyBorder="1" applyAlignment="1">
      <alignment horizontal="right" vertical="center" wrapText="1"/>
    </xf>
    <xf numFmtId="0" fontId="7" fillId="12" borderId="33" xfId="0" applyFont="1" applyFill="1" applyBorder="1" applyAlignment="1">
      <alignment horizontal="right" vertical="center" wrapText="1"/>
    </xf>
    <xf numFmtId="0" fontId="7" fillId="9" borderId="30" xfId="0" applyFont="1" applyFill="1" applyBorder="1" applyAlignment="1">
      <alignment horizontal="right" vertical="center" wrapText="1"/>
    </xf>
    <xf numFmtId="0" fontId="7" fillId="9" borderId="32" xfId="0" applyFont="1" applyFill="1" applyBorder="1" applyAlignment="1">
      <alignment horizontal="right" vertical="center" wrapText="1"/>
    </xf>
    <xf numFmtId="0" fontId="7" fillId="9" borderId="33" xfId="0" applyFont="1" applyFill="1" applyBorder="1" applyAlignment="1">
      <alignment horizontal="right" vertical="center" wrapText="1"/>
    </xf>
    <xf numFmtId="0" fontId="0" fillId="9" borderId="26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0" fillId="10" borderId="8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21" fillId="11" borderId="9" xfId="0" applyFont="1" applyFill="1" applyBorder="1" applyAlignment="1">
      <alignment horizontal="center" vertical="center" wrapText="1"/>
    </xf>
    <xf numFmtId="0" fontId="17" fillId="11" borderId="11" xfId="0" applyFont="1" applyFill="1" applyBorder="1" applyAlignment="1">
      <alignment horizontal="center" vertical="center" textRotation="90" wrapText="1"/>
    </xf>
    <xf numFmtId="0" fontId="17" fillId="11" borderId="15" xfId="0" applyFont="1" applyFill="1" applyBorder="1" applyAlignment="1">
      <alignment horizontal="center" vertical="center" textRotation="90" wrapText="1"/>
    </xf>
    <xf numFmtId="0" fontId="17" fillId="11" borderId="42" xfId="0" applyFont="1" applyFill="1" applyBorder="1" applyAlignment="1">
      <alignment horizontal="center" vertical="center" textRotation="90" wrapText="1"/>
    </xf>
    <xf numFmtId="0" fontId="17" fillId="11" borderId="17" xfId="0" applyFont="1" applyFill="1" applyBorder="1" applyAlignment="1">
      <alignment horizontal="center" vertical="center" textRotation="90" wrapText="1"/>
    </xf>
    <xf numFmtId="0" fontId="21" fillId="11" borderId="12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18" fillId="11" borderId="30" xfId="0" applyFont="1" applyFill="1" applyBorder="1" applyAlignment="1">
      <alignment horizontal="right" vertical="center" wrapText="1"/>
    </xf>
    <xf numFmtId="0" fontId="18" fillId="11" borderId="32" xfId="0" applyFont="1" applyFill="1" applyBorder="1" applyAlignment="1">
      <alignment horizontal="right" vertical="center" wrapText="1"/>
    </xf>
    <xf numFmtId="0" fontId="18" fillId="11" borderId="33" xfId="0" applyFont="1" applyFill="1" applyBorder="1" applyAlignment="1">
      <alignment horizontal="right" vertical="center" wrapText="1"/>
    </xf>
    <xf numFmtId="0" fontId="17" fillId="10" borderId="25" xfId="0" applyFont="1" applyFill="1" applyBorder="1" applyAlignment="1">
      <alignment horizontal="center" vertical="center" textRotation="90" wrapText="1"/>
    </xf>
    <xf numFmtId="0" fontId="17" fillId="10" borderId="26" xfId="0" applyFont="1" applyFill="1" applyBorder="1" applyAlignment="1">
      <alignment horizontal="center" vertical="center" textRotation="90" wrapText="1"/>
    </xf>
    <xf numFmtId="0" fontId="17" fillId="10" borderId="21" xfId="0" applyFont="1" applyFill="1" applyBorder="1" applyAlignment="1">
      <alignment horizontal="center" vertical="center" textRotation="90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21" fillId="12" borderId="8" xfId="0" applyFont="1" applyFill="1" applyBorder="1" applyAlignment="1">
      <alignment horizontal="center" vertical="center" wrapText="1"/>
    </xf>
    <xf numFmtId="0" fontId="21" fillId="12" borderId="9" xfId="0" applyFont="1" applyFill="1" applyBorder="1" applyAlignment="1">
      <alignment horizontal="center" vertical="center" wrapText="1"/>
    </xf>
    <xf numFmtId="0" fontId="21" fillId="12" borderId="7" xfId="0" applyFont="1" applyFill="1" applyBorder="1" applyAlignment="1">
      <alignment horizontal="center" vertical="center" wrapText="1"/>
    </xf>
    <xf numFmtId="0" fontId="18" fillId="10" borderId="30" xfId="0" applyFont="1" applyFill="1" applyBorder="1" applyAlignment="1">
      <alignment horizontal="right" vertical="center" wrapText="1"/>
    </xf>
    <xf numFmtId="0" fontId="18" fillId="10" borderId="32" xfId="0" applyFont="1" applyFill="1" applyBorder="1" applyAlignment="1">
      <alignment horizontal="right" vertical="center" wrapText="1"/>
    </xf>
    <xf numFmtId="0" fontId="18" fillId="10" borderId="33" xfId="0" applyFont="1" applyFill="1" applyBorder="1" applyAlignment="1">
      <alignment horizontal="right" vertical="center" wrapText="1"/>
    </xf>
    <xf numFmtId="0" fontId="17" fillId="12" borderId="26" xfId="0" applyFont="1" applyFill="1" applyBorder="1" applyAlignment="1">
      <alignment horizontal="center" vertical="center" textRotation="90" wrapText="1"/>
    </xf>
    <xf numFmtId="0" fontId="21" fillId="12" borderId="18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horizontal="right" vertical="center" wrapText="1"/>
    </xf>
    <xf numFmtId="0" fontId="18" fillId="12" borderId="32" xfId="0" applyFont="1" applyFill="1" applyBorder="1" applyAlignment="1">
      <alignment horizontal="right" vertical="center" wrapText="1"/>
    </xf>
    <xf numFmtId="0" fontId="18" fillId="12" borderId="33" xfId="0" applyFont="1" applyFill="1" applyBorder="1" applyAlignment="1">
      <alignment horizontal="right" vertical="center" wrapText="1"/>
    </xf>
    <xf numFmtId="0" fontId="17" fillId="9" borderId="26" xfId="0" applyFont="1" applyFill="1" applyBorder="1" applyAlignment="1">
      <alignment horizontal="center" vertical="center" textRotation="90" wrapText="1"/>
    </xf>
    <xf numFmtId="0" fontId="17" fillId="9" borderId="21" xfId="0" applyFont="1" applyFill="1" applyBorder="1" applyAlignment="1">
      <alignment horizontal="center" vertical="center" textRotation="90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7" xfId="0" applyFont="1" applyFill="1" applyBorder="1" applyAlignment="1">
      <alignment horizontal="center" vertical="center" wrapText="1"/>
    </xf>
    <xf numFmtId="0" fontId="18" fillId="9" borderId="30" xfId="0" applyFont="1" applyFill="1" applyBorder="1" applyAlignment="1">
      <alignment horizontal="right" vertical="center" wrapText="1"/>
    </xf>
    <xf numFmtId="0" fontId="18" fillId="9" borderId="32" xfId="0" applyFont="1" applyFill="1" applyBorder="1" applyAlignment="1">
      <alignment horizontal="right" vertical="center" wrapText="1"/>
    </xf>
    <xf numFmtId="0" fontId="18" fillId="9" borderId="33" xfId="0" applyFont="1" applyFill="1" applyBorder="1" applyAlignment="1">
      <alignment horizontal="right" vertical="center" wrapText="1"/>
    </xf>
    <xf numFmtId="0" fontId="18" fillId="7" borderId="30" xfId="0" applyFont="1" applyFill="1" applyBorder="1" applyAlignment="1">
      <alignment horizontal="right" vertical="center" wrapText="1"/>
    </xf>
    <xf numFmtId="0" fontId="18" fillId="7" borderId="32" xfId="0" applyFont="1" applyFill="1" applyBorder="1" applyAlignment="1">
      <alignment horizontal="right" vertical="center" wrapText="1"/>
    </xf>
    <xf numFmtId="0" fontId="18" fillId="7" borderId="33" xfId="0" applyFont="1" applyFill="1" applyBorder="1" applyAlignment="1">
      <alignment horizontal="right" vertical="center" wrapText="1"/>
    </xf>
    <xf numFmtId="0" fontId="17" fillId="7" borderId="30" xfId="0" applyFont="1" applyFill="1" applyBorder="1" applyAlignment="1">
      <alignment horizontal="center" vertical="center" wrapText="1"/>
    </xf>
    <xf numFmtId="0" fontId="17" fillId="7" borderId="32" xfId="0" applyFont="1" applyFill="1" applyBorder="1" applyAlignment="1">
      <alignment horizontal="center" vertical="center" wrapText="1"/>
    </xf>
    <xf numFmtId="0" fontId="17" fillId="7" borderId="33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32" fillId="0" borderId="1" xfId="8" applyNumberFormat="1" applyFont="1" applyFill="1" applyBorder="1" applyAlignment="1" applyProtection="1">
      <alignment horizontal="center" vertical="center" wrapText="1"/>
    </xf>
    <xf numFmtId="0" fontId="32" fillId="0" borderId="7" xfId="8" applyNumberFormat="1" applyFont="1" applyFill="1" applyBorder="1" applyAlignment="1" applyProtection="1">
      <alignment horizontal="center" vertical="center" wrapText="1"/>
    </xf>
    <xf numFmtId="0" fontId="29" fillId="0" borderId="11" xfId="8" applyNumberFormat="1" applyFont="1" applyFill="1" applyBorder="1" applyAlignment="1" applyProtection="1">
      <alignment horizontal="center" vertical="center" textRotation="90" wrapText="1"/>
    </xf>
    <xf numFmtId="0" fontId="29" fillId="0" borderId="15" xfId="8" applyNumberFormat="1" applyFont="1" applyFill="1" applyBorder="1" applyAlignment="1" applyProtection="1">
      <alignment horizontal="center" vertical="center" textRotation="90" wrapText="1"/>
    </xf>
    <xf numFmtId="0" fontId="29" fillId="0" borderId="42" xfId="8" applyNumberFormat="1" applyFont="1" applyFill="1" applyBorder="1" applyAlignment="1" applyProtection="1">
      <alignment horizontal="center" vertical="center" textRotation="90" wrapText="1"/>
    </xf>
    <xf numFmtId="0" fontId="32" fillId="0" borderId="13" xfId="8" applyNumberFormat="1" applyFont="1" applyFill="1" applyBorder="1" applyAlignment="1" applyProtection="1">
      <alignment horizontal="center" vertical="center" wrapText="1"/>
    </xf>
    <xf numFmtId="0" fontId="32" fillId="19" borderId="7" xfId="8" applyNumberFormat="1" applyFont="1" applyFill="1" applyBorder="1" applyAlignment="1" applyProtection="1">
      <alignment horizontal="center" vertical="center" wrapText="1"/>
    </xf>
    <xf numFmtId="0" fontId="32" fillId="19" borderId="8" xfId="8" applyNumberFormat="1" applyFont="1" applyFill="1" applyBorder="1" applyAlignment="1" applyProtection="1">
      <alignment horizontal="center" vertical="center" wrapText="1"/>
    </xf>
    <xf numFmtId="0" fontId="32" fillId="19" borderId="9" xfId="8" applyNumberFormat="1" applyFont="1" applyFill="1" applyBorder="1" applyAlignment="1" applyProtection="1">
      <alignment horizontal="center" vertical="center" wrapText="1"/>
    </xf>
    <xf numFmtId="0" fontId="32" fillId="19" borderId="18" xfId="8" applyNumberFormat="1" applyFont="1" applyFill="1" applyBorder="1" applyAlignment="1" applyProtection="1">
      <alignment horizontal="center" vertical="center" wrapText="1"/>
    </xf>
    <xf numFmtId="0" fontId="32" fillId="19" borderId="12" xfId="8" applyNumberFormat="1" applyFont="1" applyFill="1" applyBorder="1" applyAlignment="1" applyProtection="1">
      <alignment horizontal="center" vertical="center" wrapText="1"/>
    </xf>
    <xf numFmtId="0" fontId="29" fillId="19" borderId="11" xfId="8" applyNumberFormat="1" applyFont="1" applyFill="1" applyBorder="1" applyAlignment="1" applyProtection="1">
      <alignment horizontal="center" vertical="center" textRotation="90" wrapText="1"/>
    </xf>
    <xf numFmtId="0" fontId="29" fillId="19" borderId="15" xfId="8" applyNumberFormat="1" applyFont="1" applyFill="1" applyBorder="1" applyAlignment="1" applyProtection="1">
      <alignment horizontal="center" vertical="center" textRotation="90" wrapText="1"/>
    </xf>
    <xf numFmtId="0" fontId="29" fillId="19" borderId="17" xfId="8" applyNumberFormat="1" applyFont="1" applyFill="1" applyBorder="1" applyAlignment="1" applyProtection="1">
      <alignment horizontal="center" vertical="center" textRotation="90" wrapText="1"/>
    </xf>
    <xf numFmtId="0" fontId="32" fillId="19" borderId="1" xfId="8" applyNumberFormat="1" applyFont="1" applyFill="1" applyBorder="1" applyAlignment="1" applyProtection="1">
      <alignment horizontal="center" vertical="center" wrapText="1"/>
    </xf>
    <xf numFmtId="0" fontId="32" fillId="19" borderId="19" xfId="8" applyNumberFormat="1" applyFont="1" applyFill="1" applyBorder="1" applyAlignment="1" applyProtection="1">
      <alignment horizontal="center" vertical="center" wrapText="1"/>
    </xf>
    <xf numFmtId="0" fontId="32" fillId="19" borderId="13" xfId="8" applyNumberFormat="1" applyFont="1" applyFill="1" applyBorder="1" applyAlignment="1" applyProtection="1">
      <alignment horizontal="center" vertical="center" wrapText="1"/>
    </xf>
    <xf numFmtId="0" fontId="29" fillId="0" borderId="57" xfId="8" applyNumberFormat="1" applyFont="1" applyFill="1" applyBorder="1" applyAlignment="1" applyProtection="1">
      <alignment horizontal="center" vertical="center" textRotation="90" wrapText="1"/>
    </xf>
    <xf numFmtId="0" fontId="29" fillId="0" borderId="17" xfId="8" applyNumberFormat="1" applyFont="1" applyFill="1" applyBorder="1" applyAlignment="1" applyProtection="1">
      <alignment horizontal="center" vertical="center" textRotation="90" wrapText="1"/>
    </xf>
    <xf numFmtId="0" fontId="32" fillId="0" borderId="9" xfId="8" applyNumberFormat="1" applyFont="1" applyFill="1" applyBorder="1" applyAlignment="1" applyProtection="1">
      <alignment horizontal="center" vertical="center" wrapText="1"/>
    </xf>
    <xf numFmtId="0" fontId="32" fillId="0" borderId="19" xfId="8" applyNumberFormat="1" applyFont="1" applyFill="1" applyBorder="1" applyAlignment="1" applyProtection="1">
      <alignment horizontal="center" vertical="center" wrapText="1"/>
    </xf>
    <xf numFmtId="0" fontId="32" fillId="19" borderId="25" xfId="8" applyNumberFormat="1" applyFont="1" applyFill="1" applyBorder="1" applyAlignment="1" applyProtection="1">
      <alignment horizontal="center" vertical="center" wrapText="1"/>
    </xf>
    <xf numFmtId="0" fontId="32" fillId="19" borderId="26" xfId="8" applyNumberFormat="1" applyFont="1" applyFill="1" applyBorder="1" applyAlignment="1" applyProtection="1">
      <alignment horizontal="center" vertical="center" wrapText="1"/>
    </xf>
    <xf numFmtId="0" fontId="32" fillId="19" borderId="21" xfId="8" applyNumberFormat="1" applyFont="1" applyFill="1" applyBorder="1" applyAlignment="1" applyProtection="1">
      <alignment horizontal="center" vertical="center" wrapText="1"/>
    </xf>
    <xf numFmtId="0" fontId="29" fillId="19" borderId="49" xfId="8" applyNumberFormat="1" applyFont="1" applyFill="1" applyBorder="1" applyAlignment="1" applyProtection="1">
      <alignment horizontal="center" vertical="center" textRotation="90" wrapText="1"/>
    </xf>
    <xf numFmtId="0" fontId="29" fillId="19" borderId="50" xfId="8" applyNumberFormat="1" applyFont="1" applyFill="1" applyBorder="1" applyAlignment="1" applyProtection="1">
      <alignment horizontal="center" vertical="center" textRotation="90" wrapText="1"/>
    </xf>
    <xf numFmtId="0" fontId="29" fillId="19" borderId="31" xfId="8" applyNumberFormat="1" applyFont="1" applyFill="1" applyBorder="1" applyAlignment="1" applyProtection="1">
      <alignment horizontal="center" vertical="center" textRotation="90" wrapText="1"/>
    </xf>
    <xf numFmtId="0" fontId="32" fillId="19" borderId="57" xfId="8" applyNumberFormat="1" applyFont="1" applyFill="1" applyBorder="1" applyAlignment="1" applyProtection="1">
      <alignment horizontal="center" vertical="center" wrapText="1"/>
    </xf>
    <xf numFmtId="0" fontId="32" fillId="19" borderId="42" xfId="8" applyNumberFormat="1" applyFont="1" applyFill="1" applyBorder="1" applyAlignment="1" applyProtection="1">
      <alignment horizontal="center" vertical="center" wrapText="1"/>
    </xf>
    <xf numFmtId="0" fontId="31" fillId="18" borderId="30" xfId="0" applyFont="1" applyFill="1" applyBorder="1" applyAlignment="1">
      <alignment horizontal="center" vertical="center" wrapText="1"/>
    </xf>
    <xf numFmtId="0" fontId="31" fillId="18" borderId="32" xfId="0" applyFont="1" applyFill="1" applyBorder="1" applyAlignment="1">
      <alignment horizontal="center" vertical="center" wrapText="1"/>
    </xf>
    <xf numFmtId="0" fontId="31" fillId="18" borderId="33" xfId="0" applyFont="1" applyFill="1" applyBorder="1" applyAlignment="1">
      <alignment horizontal="center" vertical="center" wrapText="1"/>
    </xf>
    <xf numFmtId="0" fontId="29" fillId="0" borderId="49" xfId="8" applyNumberFormat="1" applyFont="1" applyFill="1" applyBorder="1" applyAlignment="1" applyProtection="1">
      <alignment horizontal="center" vertical="center" textRotation="90" wrapText="1"/>
    </xf>
    <xf numFmtId="0" fontId="29" fillId="0" borderId="50" xfId="8" applyNumberFormat="1" applyFont="1" applyFill="1" applyBorder="1" applyAlignment="1" applyProtection="1">
      <alignment horizontal="center" vertical="center" textRotation="90" wrapText="1"/>
    </xf>
    <xf numFmtId="0" fontId="32" fillId="0" borderId="11" xfId="8" applyNumberFormat="1" applyFont="1" applyFill="1" applyBorder="1" applyAlignment="1" applyProtection="1">
      <alignment horizontal="center" vertical="center" wrapText="1"/>
    </xf>
    <xf numFmtId="0" fontId="32" fillId="0" borderId="15" xfId="8" applyNumberFormat="1" applyFont="1" applyFill="1" applyBorder="1" applyAlignment="1" applyProtection="1">
      <alignment horizontal="center" vertical="center" wrapText="1"/>
    </xf>
    <xf numFmtId="0" fontId="32" fillId="0" borderId="42" xfId="8" applyNumberFormat="1" applyFont="1" applyFill="1" applyBorder="1" applyAlignment="1" applyProtection="1">
      <alignment horizontal="center" vertical="center" wrapText="1"/>
    </xf>
    <xf numFmtId="49" fontId="32" fillId="0" borderId="7" xfId="8" applyNumberFormat="1" applyFont="1" applyFill="1" applyBorder="1" applyAlignment="1" applyProtection="1">
      <alignment horizontal="center" vertical="center" wrapText="1"/>
    </xf>
    <xf numFmtId="49" fontId="32" fillId="0" borderId="8" xfId="8" applyNumberFormat="1" applyFont="1" applyFill="1" applyBorder="1" applyAlignment="1" applyProtection="1">
      <alignment horizontal="center" vertical="center" wrapText="1"/>
    </xf>
    <xf numFmtId="49" fontId="32" fillId="0" borderId="9" xfId="8" applyNumberFormat="1" applyFont="1" applyFill="1" applyBorder="1" applyAlignment="1" applyProtection="1">
      <alignment horizontal="center" vertical="center" wrapText="1"/>
    </xf>
    <xf numFmtId="0" fontId="32" fillId="0" borderId="8" xfId="8" applyNumberFormat="1" applyFont="1" applyFill="1" applyBorder="1" applyAlignment="1" applyProtection="1">
      <alignment horizontal="center" vertical="center" wrapText="1"/>
    </xf>
    <xf numFmtId="0" fontId="29" fillId="19" borderId="42" xfId="8" applyNumberFormat="1" applyFont="1" applyFill="1" applyBorder="1" applyAlignment="1" applyProtection="1">
      <alignment horizontal="center" vertical="center" textRotation="90" wrapText="1"/>
    </xf>
    <xf numFmtId="49" fontId="32" fillId="0" borderId="1" xfId="8" applyNumberFormat="1" applyFont="1" applyFill="1" applyBorder="1" applyAlignment="1" applyProtection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19" borderId="13" xfId="0" applyFont="1" applyFill="1" applyBorder="1" applyAlignment="1">
      <alignment horizontal="center" vertical="center" wrapText="1"/>
    </xf>
    <xf numFmtId="0" fontId="30" fillId="19" borderId="1" xfId="0" applyFont="1" applyFill="1" applyBorder="1" applyAlignment="1">
      <alignment horizontal="center" vertical="center" wrapText="1"/>
    </xf>
    <xf numFmtId="0" fontId="31" fillId="19" borderId="21" xfId="0" applyFont="1" applyFill="1" applyBorder="1" applyAlignment="1">
      <alignment horizontal="center" vertical="center" wrapText="1"/>
    </xf>
    <xf numFmtId="0" fontId="31" fillId="19" borderId="18" xfId="0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 wrapText="1"/>
    </xf>
    <xf numFmtId="0" fontId="32" fillId="19" borderId="1" xfId="0" applyFont="1" applyFill="1" applyBorder="1" applyAlignment="1">
      <alignment horizontal="center" vertical="center"/>
    </xf>
    <xf numFmtId="0" fontId="30" fillId="19" borderId="19" xfId="0" applyFont="1" applyFill="1" applyBorder="1" applyAlignment="1">
      <alignment horizontal="center" vertical="center" wrapText="1"/>
    </xf>
    <xf numFmtId="0" fontId="31" fillId="19" borderId="11" xfId="0" applyFont="1" applyFill="1" applyBorder="1" applyAlignment="1">
      <alignment horizontal="center" vertical="center" textRotation="90" wrapText="1"/>
    </xf>
    <xf numFmtId="0" fontId="31" fillId="19" borderId="15" xfId="0" applyFont="1" applyFill="1" applyBorder="1" applyAlignment="1">
      <alignment horizontal="center" vertical="center" textRotation="90" wrapText="1"/>
    </xf>
    <xf numFmtId="0" fontId="31" fillId="19" borderId="17" xfId="0" applyFont="1" applyFill="1" applyBorder="1" applyAlignment="1">
      <alignment horizontal="center" vertical="center" textRotation="90" wrapText="1"/>
    </xf>
    <xf numFmtId="0" fontId="30" fillId="0" borderId="19" xfId="0" applyFont="1" applyBorder="1" applyAlignment="1">
      <alignment horizontal="center" vertical="center" wrapText="1"/>
    </xf>
    <xf numFmtId="0" fontId="28" fillId="18" borderId="30" xfId="0" applyFont="1" applyFill="1" applyBorder="1" applyAlignment="1">
      <alignment horizontal="right" vertical="center" wrapText="1"/>
    </xf>
    <xf numFmtId="0" fontId="28" fillId="18" borderId="32" xfId="0" applyFont="1" applyFill="1" applyBorder="1" applyAlignment="1">
      <alignment horizontal="right" vertical="center" wrapText="1"/>
    </xf>
    <xf numFmtId="0" fontId="30" fillId="19" borderId="7" xfId="0" applyFont="1" applyFill="1" applyBorder="1" applyAlignment="1">
      <alignment horizontal="center" vertical="center" wrapText="1"/>
    </xf>
    <xf numFmtId="0" fontId="30" fillId="19" borderId="11" xfId="0" applyFont="1" applyFill="1" applyBorder="1" applyAlignment="1">
      <alignment horizontal="center" vertical="center" wrapText="1"/>
    </xf>
    <xf numFmtId="0" fontId="30" fillId="19" borderId="15" xfId="0" applyFont="1" applyFill="1" applyBorder="1" applyAlignment="1">
      <alignment horizontal="center" vertical="center" wrapText="1"/>
    </xf>
    <xf numFmtId="0" fontId="30" fillId="19" borderId="42" xfId="0" applyFont="1" applyFill="1" applyBorder="1" applyAlignment="1">
      <alignment horizontal="center" vertical="center" wrapText="1"/>
    </xf>
    <xf numFmtId="0" fontId="30" fillId="19" borderId="17" xfId="0" applyFont="1" applyFill="1" applyBorder="1" applyAlignment="1">
      <alignment horizontal="center" vertical="center" wrapText="1"/>
    </xf>
    <xf numFmtId="0" fontId="30" fillId="19" borderId="12" xfId="0" applyFont="1" applyFill="1" applyBorder="1" applyAlignment="1">
      <alignment horizontal="center" vertical="center" wrapText="1"/>
    </xf>
    <xf numFmtId="0" fontId="30" fillId="19" borderId="8" xfId="0" applyFont="1" applyFill="1" applyBorder="1" applyAlignment="1">
      <alignment horizontal="center" vertical="center" wrapText="1"/>
    </xf>
    <xf numFmtId="0" fontId="30" fillId="19" borderId="18" xfId="0" applyFont="1" applyFill="1" applyBorder="1" applyAlignment="1">
      <alignment horizontal="center" vertical="center" wrapText="1"/>
    </xf>
    <xf numFmtId="0" fontId="30" fillId="19" borderId="9" xfId="0" applyFont="1" applyFill="1" applyBorder="1" applyAlignment="1">
      <alignment horizontal="center" vertical="center" wrapText="1"/>
    </xf>
    <xf numFmtId="0" fontId="32" fillId="19" borderId="42" xfId="0" applyFont="1" applyFill="1" applyBorder="1" applyAlignment="1">
      <alignment horizontal="center" vertical="center" wrapText="1"/>
    </xf>
    <xf numFmtId="0" fontId="32" fillId="19" borderId="26" xfId="0" applyFont="1" applyFill="1" applyBorder="1" applyAlignment="1">
      <alignment horizontal="center" vertical="center" wrapText="1"/>
    </xf>
    <xf numFmtId="0" fontId="32" fillId="19" borderId="7" xfId="0" applyFont="1" applyFill="1" applyBorder="1" applyAlignment="1">
      <alignment horizontal="center" vertical="center" wrapText="1"/>
    </xf>
    <xf numFmtId="0" fontId="32" fillId="19" borderId="8" xfId="0" applyFont="1" applyFill="1" applyBorder="1" applyAlignment="1">
      <alignment horizontal="center" vertical="center" wrapText="1"/>
    </xf>
    <xf numFmtId="0" fontId="30" fillId="19" borderId="57" xfId="0" applyFont="1" applyFill="1" applyBorder="1" applyAlignment="1">
      <alignment horizontal="center" vertical="center" wrapText="1"/>
    </xf>
    <xf numFmtId="0" fontId="31" fillId="19" borderId="50" xfId="0" applyFont="1" applyFill="1" applyBorder="1" applyAlignment="1">
      <alignment horizontal="center" vertical="center" textRotation="90" wrapText="1"/>
    </xf>
    <xf numFmtId="0" fontId="29" fillId="0" borderId="11" xfId="7" applyNumberFormat="1" applyFont="1" applyFill="1" applyBorder="1" applyAlignment="1" applyProtection="1">
      <alignment horizontal="center" vertical="center" textRotation="90" wrapText="1"/>
    </xf>
    <xf numFmtId="0" fontId="29" fillId="0" borderId="15" xfId="7" applyNumberFormat="1" applyFont="1" applyFill="1" applyBorder="1" applyAlignment="1" applyProtection="1">
      <alignment horizontal="center" vertical="center" textRotation="90" wrapText="1"/>
    </xf>
    <xf numFmtId="0" fontId="29" fillId="0" borderId="17" xfId="7" applyNumberFormat="1" applyFont="1" applyFill="1" applyBorder="1" applyAlignment="1" applyProtection="1">
      <alignment horizontal="center" vertical="center" textRotation="90" wrapText="1"/>
    </xf>
    <xf numFmtId="0" fontId="31" fillId="0" borderId="11" xfId="0" applyFont="1" applyBorder="1" applyAlignment="1">
      <alignment horizontal="center" vertical="center" textRotation="90" wrapText="1"/>
    </xf>
    <xf numFmtId="0" fontId="31" fillId="0" borderId="15" xfId="0" applyFont="1" applyBorder="1" applyAlignment="1">
      <alignment horizontal="center" vertical="center" textRotation="90" wrapText="1"/>
    </xf>
    <xf numFmtId="0" fontId="31" fillId="0" borderId="42" xfId="0" applyFont="1" applyBorder="1" applyAlignment="1">
      <alignment horizontal="center" vertical="center" textRotation="90" wrapText="1"/>
    </xf>
    <xf numFmtId="49" fontId="32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textRotation="90" wrapText="1"/>
    </xf>
    <xf numFmtId="0" fontId="31" fillId="19" borderId="42" xfId="0" applyFont="1" applyFill="1" applyBorder="1" applyAlignment="1">
      <alignment horizontal="center" vertical="center" textRotation="90" wrapText="1"/>
    </xf>
    <xf numFmtId="0" fontId="31" fillId="18" borderId="23" xfId="0" applyFont="1" applyFill="1" applyBorder="1" applyAlignment="1">
      <alignment horizontal="center" vertical="center" wrapText="1"/>
    </xf>
    <xf numFmtId="0" fontId="31" fillId="18" borderId="24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 vertical="center"/>
    </xf>
    <xf numFmtId="0" fontId="34" fillId="18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12" borderId="5" xfId="0" applyNumberFormat="1" applyFont="1" applyFill="1" applyBorder="1" applyAlignment="1">
      <alignment horizontal="center" vertical="center"/>
    </xf>
    <xf numFmtId="49" fontId="1" fillId="12" borderId="1" xfId="0" applyNumberFormat="1" applyFont="1" applyFill="1" applyBorder="1" applyAlignment="1">
      <alignment horizontal="center" vertical="center"/>
    </xf>
  </cellXfs>
  <cellStyles count="9">
    <cellStyle name="40% - Énfasis3" xfId="8" builtinId="39"/>
    <cellStyle name="60% - Énfasis1" xfId="4" builtinId="32"/>
    <cellStyle name="Bueno" xfId="7" builtinId="26"/>
    <cellStyle name="KPT04" xfId="2" xr:uid="{00000000-0005-0000-0000-000003000000}"/>
    <cellStyle name="KPT04_Main" xfId="6" xr:uid="{00000000-0005-0000-0000-000004000000}"/>
    <cellStyle name="KPT06_Main" xfId="5" xr:uid="{00000000-0005-0000-0000-000005000000}"/>
    <cellStyle name="Millares" xfId="3" builtinId="3"/>
    <cellStyle name="Moneda [0]" xfId="1" builtinId="7"/>
    <cellStyle name="Normal" xfId="0" builtinId="0"/>
  </cellStyles>
  <dxfs count="21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CC"/>
      <color rgb="FFFFFF00"/>
      <color rgb="FFFFFF99"/>
      <color rgb="FFFFFF66"/>
      <color rgb="FFFFCC0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G59" totalsRowShown="0">
  <autoFilter ref="A6:G59" xr:uid="{00000000-0009-0000-0100-000001000000}"/>
  <tableColumns count="7">
    <tableColumn id="1" xr3:uid="{00000000-0010-0000-0000-000001000000}" name="Linea_Estrategica"/>
    <tableColumn id="2" xr3:uid="{00000000-0010-0000-0000-000002000000}" name="Codigo_Indicador_Bienestar"/>
    <tableColumn id="3" xr3:uid="{00000000-0010-0000-0000-000003000000}" name="Nombre_Indicador_Bienestar"/>
    <tableColumn id="4" xr3:uid="{00000000-0010-0000-0000-000004000000}" name="Año_Linea_Base"/>
    <tableColumn id="5" xr3:uid="{00000000-0010-0000-0000-000005000000}" name="Valor_Linea_Base"/>
    <tableColumn id="6" xr3:uid="{00000000-0010-0000-0000-000006000000}" name="Fuente"/>
    <tableColumn id="7" xr3:uid="{00000000-0010-0000-0000-000007000000}" name="Meta_Cuatreni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S253" totalsRowShown="0" headerRowDxfId="20" dataDxfId="19">
  <autoFilter ref="A2:S253" xr:uid="{00000000-0009-0000-0100-000002000000}"/>
  <tableColumns count="19">
    <tableColumn id="1" xr3:uid="{00000000-0010-0000-0100-000001000000}" name="LINEA ESTRATÉGICA" dataDxfId="18"/>
    <tableColumn id="25" xr3:uid="{00000000-0010-0000-0100-000019000000}" name="COD SECTOR" dataDxfId="17"/>
    <tableColumn id="2" xr3:uid="{00000000-0010-0000-0100-000002000000}" name="SECTOR ESTRATÉGICO" dataDxfId="16"/>
    <tableColumn id="3" xr3:uid="{00000000-0010-0000-0100-000003000000}" name="CÓDIGO DEL PROGRAMA" dataDxfId="15"/>
    <tableColumn id="5" xr3:uid="{00000000-0010-0000-0100-000005000000}" name="PROGRAMAS" dataDxfId="14"/>
    <tableColumn id="7" xr3:uid="{00000000-0010-0000-0100-000007000000}" name="CÓDIGO DEL PRODUCTO" dataDxfId="13"/>
    <tableColumn id="9" xr3:uid="{00000000-0010-0000-0100-000009000000}" name="PRODUCTOS ORIGAINALES DEL PDT" dataDxfId="12"/>
    <tableColumn id="26" xr3:uid="{00000000-0010-0000-0100-00001A000000}" name="PRODUCTOS DEFINITIVOS" dataDxfId="11"/>
    <tableColumn id="10" xr3:uid="{00000000-0010-0000-0100-00000A000000}" name="CÓDIGO DEL INDICADOR DE PRODUCTO" dataDxfId="10"/>
    <tableColumn id="13" xr3:uid="{00000000-0010-0000-0100-00000D000000}" name="INDICADOR" dataDxfId="9"/>
    <tableColumn id="15" xr3:uid="{00000000-0010-0000-0100-00000F000000}" name="META DEL CUATRIENIO" dataDxfId="8"/>
    <tableColumn id="16" xr3:uid="{00000000-0010-0000-0100-000010000000}" name="VALOR UNITARIO" dataDxfId="7" dataCellStyle="Moneda [0]"/>
    <tableColumn id="17" xr3:uid="{00000000-0010-0000-0100-000011000000}" name="COSTO" dataDxfId="6" dataCellStyle="Moneda [0]"/>
    <tableColumn id="18" xr3:uid="{00000000-0010-0000-0100-000012000000}" name="RECURSOS PROPIOS" dataDxfId="5" dataCellStyle="Moneda [0]"/>
    <tableColumn id="19" xr3:uid="{00000000-0010-0000-0100-000013000000}" name="SGP" dataDxfId="4" dataCellStyle="Moneda [0]"/>
    <tableColumn id="20" xr3:uid="{00000000-0010-0000-0100-000014000000}" name="REGALIAS" dataDxfId="3" dataCellStyle="Moneda [0]"/>
    <tableColumn id="21" xr3:uid="{00000000-0010-0000-0100-000015000000}" name="COFINANCIACÍON" dataDxfId="2" dataCellStyle="Moneda [0]"/>
    <tableColumn id="22" xr3:uid="{00000000-0010-0000-0100-000016000000}" name="CREDITOS" dataDxfId="1" dataCellStyle="Moneda [0]"/>
    <tableColumn id="23" xr3:uid="{00000000-0010-0000-0100-000017000000}" name="OTROS" dataDxfId="0" dataCellStyle="Moneda [0]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Faceta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Faceta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a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59"/>
  <sheetViews>
    <sheetView topLeftCell="B1" workbookViewId="0"/>
  </sheetViews>
  <sheetFormatPr defaultColWidth="9.140625" defaultRowHeight="14.45"/>
  <cols>
    <col min="1" max="1" width="68.42578125" customWidth="1"/>
    <col min="2" max="2" width="28.5703125" customWidth="1"/>
    <col min="3" max="3" width="110.7109375" customWidth="1"/>
    <col min="4" max="4" width="18.5703125" customWidth="1"/>
    <col min="5" max="5" width="19.7109375" customWidth="1"/>
    <col min="6" max="6" width="52.5703125" customWidth="1"/>
    <col min="7" max="7" width="18.5703125" customWidth="1"/>
  </cols>
  <sheetData>
    <row r="2" spans="1:7">
      <c r="A2" s="1" t="s">
        <v>0</v>
      </c>
    </row>
    <row r="3" spans="1:7">
      <c r="A3" s="1" t="s">
        <v>1</v>
      </c>
    </row>
    <row r="5" spans="1:7">
      <c r="A5" s="569" t="s">
        <v>2</v>
      </c>
      <c r="B5" s="569"/>
      <c r="C5" s="569"/>
      <c r="D5" s="569"/>
      <c r="E5" s="569"/>
      <c r="F5" s="569"/>
      <c r="G5" s="569"/>
    </row>
    <row r="6" spans="1:7">
      <c r="A6" t="s">
        <v>3</v>
      </c>
      <c r="B6" t="s">
        <v>4</v>
      </c>
      <c r="C6" t="s">
        <v>5</v>
      </c>
      <c r="D6" t="s">
        <v>6</v>
      </c>
      <c r="E6" t="s">
        <v>7</v>
      </c>
      <c r="F6" t="s">
        <v>8</v>
      </c>
      <c r="G6" t="s">
        <v>9</v>
      </c>
    </row>
    <row r="7" spans="1:7">
      <c r="A7" t="s">
        <v>10</v>
      </c>
      <c r="B7" t="s">
        <v>11</v>
      </c>
      <c r="C7" t="s">
        <v>12</v>
      </c>
      <c r="E7">
        <v>0</v>
      </c>
      <c r="G7">
        <v>1</v>
      </c>
    </row>
    <row r="8" spans="1:7">
      <c r="A8" t="s">
        <v>10</v>
      </c>
      <c r="B8" t="s">
        <v>13</v>
      </c>
      <c r="C8" t="s">
        <v>14</v>
      </c>
      <c r="E8">
        <v>0</v>
      </c>
      <c r="G8">
        <v>50</v>
      </c>
    </row>
    <row r="9" spans="1:7">
      <c r="A9" t="s">
        <v>10</v>
      </c>
      <c r="B9" t="s">
        <v>15</v>
      </c>
      <c r="C9" t="s">
        <v>16</v>
      </c>
      <c r="E9">
        <v>0</v>
      </c>
      <c r="G9">
        <v>4</v>
      </c>
    </row>
    <row r="10" spans="1:7">
      <c r="A10" t="s">
        <v>10</v>
      </c>
      <c r="B10" t="s">
        <v>17</v>
      </c>
      <c r="C10" t="s">
        <v>18</v>
      </c>
      <c r="E10">
        <v>0</v>
      </c>
      <c r="G10">
        <v>1</v>
      </c>
    </row>
    <row r="11" spans="1:7">
      <c r="A11" t="s">
        <v>19</v>
      </c>
      <c r="B11" t="s">
        <v>20</v>
      </c>
      <c r="C11" t="s">
        <v>21</v>
      </c>
      <c r="D11" t="s">
        <v>22</v>
      </c>
      <c r="E11">
        <v>0.7</v>
      </c>
      <c r="F11" t="s">
        <v>23</v>
      </c>
      <c r="G11">
        <v>0.9</v>
      </c>
    </row>
    <row r="12" spans="1:7">
      <c r="A12" t="s">
        <v>19</v>
      </c>
      <c r="B12" t="s">
        <v>24</v>
      </c>
      <c r="C12" t="s">
        <v>25</v>
      </c>
      <c r="D12" t="s">
        <v>22</v>
      </c>
      <c r="E12">
        <v>87.3</v>
      </c>
      <c r="F12" t="s">
        <v>23</v>
      </c>
      <c r="G12">
        <v>90</v>
      </c>
    </row>
    <row r="13" spans="1:7">
      <c r="A13" t="s">
        <v>19</v>
      </c>
      <c r="B13" t="s">
        <v>26</v>
      </c>
      <c r="C13" t="s">
        <v>27</v>
      </c>
      <c r="E13">
        <v>0</v>
      </c>
      <c r="G13">
        <v>5</v>
      </c>
    </row>
    <row r="14" spans="1:7">
      <c r="A14" t="s">
        <v>19</v>
      </c>
      <c r="B14" t="s">
        <v>28</v>
      </c>
      <c r="C14" t="s">
        <v>29</v>
      </c>
      <c r="E14">
        <v>0</v>
      </c>
      <c r="G14">
        <v>2</v>
      </c>
    </row>
    <row r="15" spans="1:7">
      <c r="A15" t="s">
        <v>19</v>
      </c>
      <c r="B15" t="s">
        <v>30</v>
      </c>
      <c r="C15" t="s">
        <v>31</v>
      </c>
      <c r="E15">
        <v>0</v>
      </c>
      <c r="G15">
        <v>1</v>
      </c>
    </row>
    <row r="16" spans="1:7">
      <c r="A16" t="s">
        <v>19</v>
      </c>
      <c r="B16" t="s">
        <v>32</v>
      </c>
      <c r="C16" t="s">
        <v>33</v>
      </c>
      <c r="E16">
        <v>0</v>
      </c>
      <c r="G16">
        <v>1</v>
      </c>
    </row>
    <row r="17" spans="1:7">
      <c r="A17" t="s">
        <v>19</v>
      </c>
      <c r="B17" t="s">
        <v>34</v>
      </c>
      <c r="C17" t="s">
        <v>35</v>
      </c>
      <c r="E17">
        <v>0</v>
      </c>
      <c r="G17">
        <v>1</v>
      </c>
    </row>
    <row r="18" spans="1:7">
      <c r="A18" t="s">
        <v>19</v>
      </c>
      <c r="B18" t="s">
        <v>36</v>
      </c>
      <c r="C18" t="s">
        <v>37</v>
      </c>
      <c r="E18">
        <v>0</v>
      </c>
      <c r="G18">
        <v>1</v>
      </c>
    </row>
    <row r="19" spans="1:7">
      <c r="A19" t="s">
        <v>19</v>
      </c>
      <c r="B19" t="s">
        <v>38</v>
      </c>
      <c r="C19" t="s">
        <v>39</v>
      </c>
      <c r="E19">
        <v>0</v>
      </c>
      <c r="G19">
        <v>1</v>
      </c>
    </row>
    <row r="20" spans="1:7">
      <c r="A20" t="s">
        <v>19</v>
      </c>
      <c r="B20" t="s">
        <v>40</v>
      </c>
      <c r="C20" t="s">
        <v>41</v>
      </c>
      <c r="E20">
        <v>0</v>
      </c>
      <c r="G20">
        <v>1</v>
      </c>
    </row>
    <row r="21" spans="1:7">
      <c r="A21" t="s">
        <v>19</v>
      </c>
      <c r="B21" t="s">
        <v>42</v>
      </c>
      <c r="C21" t="s">
        <v>43</v>
      </c>
      <c r="E21">
        <v>0</v>
      </c>
      <c r="G21">
        <v>50</v>
      </c>
    </row>
    <row r="22" spans="1:7">
      <c r="A22" t="s">
        <v>19</v>
      </c>
      <c r="B22" t="s">
        <v>44</v>
      </c>
      <c r="C22" t="s">
        <v>45</v>
      </c>
      <c r="E22">
        <v>0</v>
      </c>
      <c r="G22">
        <v>1</v>
      </c>
    </row>
    <row r="23" spans="1:7">
      <c r="A23" t="s">
        <v>19</v>
      </c>
      <c r="B23" t="s">
        <v>46</v>
      </c>
      <c r="C23" t="s">
        <v>47</v>
      </c>
      <c r="E23">
        <v>0</v>
      </c>
      <c r="G23">
        <v>30</v>
      </c>
    </row>
    <row r="24" spans="1:7">
      <c r="A24" t="s">
        <v>19</v>
      </c>
      <c r="B24" t="s">
        <v>48</v>
      </c>
      <c r="C24" t="s">
        <v>49</v>
      </c>
      <c r="D24" t="s">
        <v>50</v>
      </c>
      <c r="E24">
        <v>0</v>
      </c>
      <c r="F24" t="s">
        <v>51</v>
      </c>
      <c r="G24">
        <v>0</v>
      </c>
    </row>
    <row r="25" spans="1:7">
      <c r="A25" t="s">
        <v>19</v>
      </c>
      <c r="B25" t="s">
        <v>52</v>
      </c>
      <c r="C25" t="s">
        <v>53</v>
      </c>
      <c r="D25" t="s">
        <v>50</v>
      </c>
      <c r="E25">
        <v>82.6</v>
      </c>
      <c r="F25" t="s">
        <v>51</v>
      </c>
      <c r="G25">
        <v>78</v>
      </c>
    </row>
    <row r="26" spans="1:7">
      <c r="A26" t="s">
        <v>19</v>
      </c>
      <c r="B26" t="s">
        <v>54</v>
      </c>
      <c r="C26" t="s">
        <v>55</v>
      </c>
      <c r="D26" t="s">
        <v>50</v>
      </c>
      <c r="E26">
        <v>98.7</v>
      </c>
      <c r="F26" t="s">
        <v>51</v>
      </c>
      <c r="G26">
        <v>99</v>
      </c>
    </row>
    <row r="27" spans="1:7">
      <c r="A27" t="s">
        <v>19</v>
      </c>
      <c r="B27" t="s">
        <v>56</v>
      </c>
      <c r="C27" t="s">
        <v>57</v>
      </c>
      <c r="D27" t="s">
        <v>58</v>
      </c>
      <c r="E27">
        <v>0</v>
      </c>
      <c r="F27" t="s">
        <v>59</v>
      </c>
      <c r="G27">
        <v>1</v>
      </c>
    </row>
    <row r="28" spans="1:7">
      <c r="A28" t="s">
        <v>19</v>
      </c>
      <c r="B28" t="s">
        <v>60</v>
      </c>
      <c r="C28" t="s">
        <v>61</v>
      </c>
      <c r="E28">
        <v>0</v>
      </c>
      <c r="G28">
        <v>1</v>
      </c>
    </row>
    <row r="29" spans="1:7">
      <c r="A29" t="s">
        <v>19</v>
      </c>
      <c r="B29" t="s">
        <v>62</v>
      </c>
      <c r="C29" t="s">
        <v>63</v>
      </c>
      <c r="D29" t="s">
        <v>64</v>
      </c>
      <c r="E29">
        <v>52.5</v>
      </c>
      <c r="F29" t="s">
        <v>65</v>
      </c>
      <c r="G29">
        <v>51</v>
      </c>
    </row>
    <row r="30" spans="1:7">
      <c r="A30" t="s">
        <v>19</v>
      </c>
      <c r="B30" t="s">
        <v>66</v>
      </c>
      <c r="C30" t="s">
        <v>67</v>
      </c>
      <c r="D30" t="s">
        <v>64</v>
      </c>
      <c r="E30">
        <v>15.4</v>
      </c>
      <c r="F30" t="s">
        <v>65</v>
      </c>
      <c r="G30">
        <v>14.4</v>
      </c>
    </row>
    <row r="31" spans="1:7">
      <c r="A31" t="s">
        <v>19</v>
      </c>
      <c r="B31" t="s">
        <v>68</v>
      </c>
      <c r="C31" t="s">
        <v>69</v>
      </c>
      <c r="E31">
        <v>0</v>
      </c>
      <c r="G31">
        <v>2</v>
      </c>
    </row>
    <row r="32" spans="1:7">
      <c r="A32" t="s">
        <v>19</v>
      </c>
      <c r="B32" t="s">
        <v>70</v>
      </c>
      <c r="C32" t="s">
        <v>71</v>
      </c>
      <c r="D32" t="s">
        <v>22</v>
      </c>
      <c r="E32">
        <v>65.8</v>
      </c>
      <c r="F32" t="s">
        <v>65</v>
      </c>
      <c r="G32">
        <v>67</v>
      </c>
    </row>
    <row r="33" spans="1:7">
      <c r="A33" t="s">
        <v>19</v>
      </c>
      <c r="B33" t="s">
        <v>72</v>
      </c>
      <c r="C33" t="s">
        <v>73</v>
      </c>
      <c r="D33" t="s">
        <v>22</v>
      </c>
      <c r="E33">
        <v>79.8</v>
      </c>
      <c r="F33" t="s">
        <v>65</v>
      </c>
      <c r="G33">
        <v>80.8</v>
      </c>
    </row>
    <row r="34" spans="1:7">
      <c r="A34" t="s">
        <v>19</v>
      </c>
      <c r="B34" t="s">
        <v>74</v>
      </c>
      <c r="C34" t="s">
        <v>75</v>
      </c>
      <c r="D34" t="s">
        <v>22</v>
      </c>
      <c r="E34">
        <v>54.1</v>
      </c>
      <c r="F34" t="s">
        <v>65</v>
      </c>
      <c r="G34">
        <v>55</v>
      </c>
    </row>
    <row r="35" spans="1:7">
      <c r="A35" t="s">
        <v>19</v>
      </c>
      <c r="B35" t="s">
        <v>76</v>
      </c>
      <c r="C35" t="s">
        <v>77</v>
      </c>
      <c r="D35" t="s">
        <v>22</v>
      </c>
      <c r="E35">
        <v>69.8</v>
      </c>
      <c r="F35" t="s">
        <v>78</v>
      </c>
      <c r="G35">
        <v>71</v>
      </c>
    </row>
    <row r="36" spans="1:7">
      <c r="A36" t="s">
        <v>19</v>
      </c>
      <c r="B36" t="s">
        <v>79</v>
      </c>
      <c r="C36" t="s">
        <v>80</v>
      </c>
      <c r="E36">
        <v>0</v>
      </c>
      <c r="G36">
        <v>400</v>
      </c>
    </row>
    <row r="37" spans="1:7">
      <c r="A37" t="s">
        <v>19</v>
      </c>
      <c r="B37" t="s">
        <v>81</v>
      </c>
      <c r="C37" t="s">
        <v>82</v>
      </c>
      <c r="E37">
        <v>0</v>
      </c>
      <c r="G37">
        <v>1</v>
      </c>
    </row>
    <row r="38" spans="1:7">
      <c r="A38" t="s">
        <v>19</v>
      </c>
      <c r="B38" t="s">
        <v>83</v>
      </c>
      <c r="C38" t="s">
        <v>84</v>
      </c>
      <c r="E38">
        <v>0</v>
      </c>
      <c r="G38">
        <v>50</v>
      </c>
    </row>
    <row r="39" spans="1:7">
      <c r="A39" t="s">
        <v>85</v>
      </c>
      <c r="B39" t="s">
        <v>86</v>
      </c>
      <c r="C39" t="s">
        <v>87</v>
      </c>
      <c r="E39">
        <v>0</v>
      </c>
      <c r="G39">
        <v>2</v>
      </c>
    </row>
    <row r="40" spans="1:7">
      <c r="A40" t="s">
        <v>85</v>
      </c>
      <c r="B40" t="s">
        <v>88</v>
      </c>
      <c r="C40" t="s">
        <v>89</v>
      </c>
      <c r="D40" t="s">
        <v>22</v>
      </c>
      <c r="E40">
        <v>39</v>
      </c>
      <c r="F40" t="s">
        <v>90</v>
      </c>
      <c r="G40">
        <v>49</v>
      </c>
    </row>
    <row r="41" spans="1:7">
      <c r="A41" t="s">
        <v>85</v>
      </c>
      <c r="B41" t="s">
        <v>91</v>
      </c>
      <c r="C41" t="s">
        <v>92</v>
      </c>
      <c r="D41" t="s">
        <v>93</v>
      </c>
      <c r="E41">
        <v>11.1</v>
      </c>
      <c r="F41" t="s">
        <v>65</v>
      </c>
      <c r="G41">
        <v>13</v>
      </c>
    </row>
    <row r="42" spans="1:7">
      <c r="A42" t="s">
        <v>85</v>
      </c>
      <c r="B42" t="s">
        <v>94</v>
      </c>
      <c r="C42" t="s">
        <v>95</v>
      </c>
      <c r="D42" t="s">
        <v>50</v>
      </c>
      <c r="E42">
        <v>25167</v>
      </c>
      <c r="F42" t="s">
        <v>65</v>
      </c>
      <c r="G42">
        <v>26425</v>
      </c>
    </row>
    <row r="43" spans="1:7">
      <c r="A43" t="s">
        <v>85</v>
      </c>
      <c r="B43" t="s">
        <v>96</v>
      </c>
      <c r="C43" t="s">
        <v>97</v>
      </c>
      <c r="D43" t="s">
        <v>22</v>
      </c>
      <c r="E43">
        <v>89.8</v>
      </c>
      <c r="F43" t="s">
        <v>65</v>
      </c>
      <c r="G43">
        <v>87</v>
      </c>
    </row>
    <row r="44" spans="1:7">
      <c r="A44" t="s">
        <v>85</v>
      </c>
      <c r="B44" t="s">
        <v>98</v>
      </c>
      <c r="C44" t="s">
        <v>99</v>
      </c>
      <c r="E44">
        <v>0</v>
      </c>
      <c r="G44">
        <v>3</v>
      </c>
    </row>
    <row r="45" spans="1:7">
      <c r="A45" t="s">
        <v>85</v>
      </c>
      <c r="B45" t="s">
        <v>100</v>
      </c>
      <c r="C45" t="s">
        <v>101</v>
      </c>
      <c r="E45">
        <v>0</v>
      </c>
      <c r="G45">
        <v>2</v>
      </c>
    </row>
    <row r="46" spans="1:7">
      <c r="A46" t="s">
        <v>85</v>
      </c>
      <c r="B46" t="s">
        <v>102</v>
      </c>
      <c r="C46" t="s">
        <v>103</v>
      </c>
      <c r="E46">
        <v>0</v>
      </c>
      <c r="G46">
        <v>1000</v>
      </c>
    </row>
    <row r="47" spans="1:7">
      <c r="A47" t="s">
        <v>85</v>
      </c>
      <c r="B47" t="s">
        <v>104</v>
      </c>
      <c r="C47" t="s">
        <v>105</v>
      </c>
      <c r="E47">
        <v>0</v>
      </c>
      <c r="G47">
        <v>100</v>
      </c>
    </row>
    <row r="48" spans="1:7">
      <c r="A48" t="s">
        <v>85</v>
      </c>
      <c r="B48" t="s">
        <v>106</v>
      </c>
      <c r="C48" t="s">
        <v>107</v>
      </c>
      <c r="D48" t="s">
        <v>50</v>
      </c>
      <c r="E48">
        <v>21.3</v>
      </c>
      <c r="F48" t="s">
        <v>51</v>
      </c>
      <c r="G48">
        <v>17</v>
      </c>
    </row>
    <row r="49" spans="1:7">
      <c r="A49" t="s">
        <v>85</v>
      </c>
      <c r="B49" t="s">
        <v>108</v>
      </c>
      <c r="C49" t="s">
        <v>109</v>
      </c>
      <c r="E49">
        <v>0</v>
      </c>
      <c r="G49">
        <v>1</v>
      </c>
    </row>
    <row r="50" spans="1:7">
      <c r="A50" t="s">
        <v>85</v>
      </c>
      <c r="B50" t="s">
        <v>110</v>
      </c>
      <c r="C50" t="s">
        <v>111</v>
      </c>
      <c r="E50">
        <v>0</v>
      </c>
      <c r="G50">
        <v>0</v>
      </c>
    </row>
    <row r="51" spans="1:7">
      <c r="A51" t="s">
        <v>85</v>
      </c>
      <c r="B51" t="s">
        <v>112</v>
      </c>
      <c r="C51" t="s">
        <v>113</v>
      </c>
      <c r="E51">
        <v>0</v>
      </c>
      <c r="G51">
        <v>24</v>
      </c>
    </row>
    <row r="52" spans="1:7">
      <c r="A52" t="s">
        <v>114</v>
      </c>
      <c r="B52" t="s">
        <v>115</v>
      </c>
      <c r="C52" t="s">
        <v>116</v>
      </c>
      <c r="D52" t="s">
        <v>50</v>
      </c>
      <c r="E52">
        <v>53.9</v>
      </c>
      <c r="F52" t="s">
        <v>117</v>
      </c>
      <c r="G52">
        <v>55</v>
      </c>
    </row>
    <row r="53" spans="1:7">
      <c r="A53" t="s">
        <v>114</v>
      </c>
      <c r="B53" t="s">
        <v>118</v>
      </c>
      <c r="C53" t="s">
        <v>119</v>
      </c>
      <c r="E53">
        <v>0</v>
      </c>
      <c r="G53">
        <v>5</v>
      </c>
    </row>
    <row r="54" spans="1:7">
      <c r="A54" t="s">
        <v>114</v>
      </c>
      <c r="B54" t="s">
        <v>120</v>
      </c>
      <c r="C54" t="s">
        <v>121</v>
      </c>
      <c r="D54" t="s">
        <v>22</v>
      </c>
      <c r="E54">
        <v>74.400000000000006</v>
      </c>
      <c r="F54" t="s">
        <v>122</v>
      </c>
      <c r="G54">
        <v>75</v>
      </c>
    </row>
    <row r="55" spans="1:7">
      <c r="A55" t="s">
        <v>114</v>
      </c>
      <c r="B55" t="s">
        <v>123</v>
      </c>
      <c r="C55" t="s">
        <v>124</v>
      </c>
      <c r="D55" t="s">
        <v>50</v>
      </c>
      <c r="E55">
        <v>20.3</v>
      </c>
      <c r="F55" t="s">
        <v>125</v>
      </c>
      <c r="G55">
        <v>18</v>
      </c>
    </row>
    <row r="56" spans="1:7">
      <c r="A56" t="s">
        <v>114</v>
      </c>
      <c r="B56" t="s">
        <v>126</v>
      </c>
      <c r="C56" t="s">
        <v>127</v>
      </c>
      <c r="D56" t="s">
        <v>128</v>
      </c>
      <c r="E56">
        <v>29.6</v>
      </c>
      <c r="F56" t="s">
        <v>117</v>
      </c>
      <c r="G56">
        <v>32</v>
      </c>
    </row>
    <row r="57" spans="1:7">
      <c r="A57" t="s">
        <v>114</v>
      </c>
      <c r="B57" t="s">
        <v>129</v>
      </c>
      <c r="C57" t="s">
        <v>130</v>
      </c>
      <c r="E57">
        <v>0</v>
      </c>
      <c r="G57">
        <v>1</v>
      </c>
    </row>
    <row r="58" spans="1:7">
      <c r="A58" t="s">
        <v>114</v>
      </c>
      <c r="B58" t="s">
        <v>131</v>
      </c>
      <c r="C58" t="s">
        <v>132</v>
      </c>
      <c r="D58" t="s">
        <v>50</v>
      </c>
      <c r="E58">
        <v>304.74</v>
      </c>
      <c r="F58" t="s">
        <v>133</v>
      </c>
      <c r="G58">
        <v>284</v>
      </c>
    </row>
    <row r="59" spans="1:7">
      <c r="A59" t="s">
        <v>114</v>
      </c>
      <c r="B59" t="s">
        <v>83</v>
      </c>
      <c r="C59" t="s">
        <v>84</v>
      </c>
      <c r="E59">
        <v>0</v>
      </c>
      <c r="G59">
        <v>50</v>
      </c>
    </row>
  </sheetData>
  <mergeCells count="1">
    <mergeCell ref="A5:G5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53"/>
  <sheetViews>
    <sheetView showGridLines="0" topLeftCell="E205" workbookViewId="0">
      <selection activeCell="E236" sqref="E236"/>
    </sheetView>
  </sheetViews>
  <sheetFormatPr defaultColWidth="9.140625" defaultRowHeight="14.45"/>
  <cols>
    <col min="1" max="1" width="71.140625" style="2" bestFit="1" customWidth="1"/>
    <col min="2" max="2" width="14.28515625" style="2" bestFit="1" customWidth="1"/>
    <col min="3" max="3" width="35" style="3" customWidth="1"/>
    <col min="4" max="4" width="25.5703125" style="2" bestFit="1" customWidth="1"/>
    <col min="5" max="5" width="186" style="4" customWidth="1"/>
    <col min="6" max="6" width="12.28515625" style="3" customWidth="1"/>
    <col min="7" max="7" width="124.140625" style="4" customWidth="1"/>
    <col min="8" max="8" width="115" style="4" customWidth="1"/>
    <col min="9" max="9" width="38.42578125" style="2" bestFit="1" customWidth="1"/>
    <col min="10" max="10" width="43.85546875" style="4" customWidth="1"/>
    <col min="11" max="11" width="23.7109375" style="2" bestFit="1" customWidth="1"/>
    <col min="12" max="12" width="18.85546875" style="2" bestFit="1" customWidth="1"/>
    <col min="13" max="13" width="16.7109375" style="2" bestFit="1" customWidth="1"/>
    <col min="14" max="14" width="21.140625" style="2" bestFit="1" customWidth="1"/>
    <col min="15" max="15" width="16.7109375" style="2" bestFit="1" customWidth="1"/>
    <col min="16" max="16" width="15.5703125" style="2" bestFit="1" customWidth="1"/>
    <col min="17" max="17" width="19.42578125" style="2" bestFit="1" customWidth="1"/>
    <col min="18" max="18" width="12" style="2" bestFit="1" customWidth="1"/>
    <col min="19" max="19" width="14" style="2" bestFit="1" customWidth="1"/>
    <col min="20" max="16384" width="9.140625" style="2"/>
  </cols>
  <sheetData>
    <row r="1" spans="1:19">
      <c r="A1" s="570" t="s">
        <v>134</v>
      </c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</row>
    <row r="2" spans="1:19">
      <c r="A2" s="3" t="s">
        <v>135</v>
      </c>
      <c r="B2" s="2" t="s">
        <v>136</v>
      </c>
      <c r="C2" s="3" t="s">
        <v>137</v>
      </c>
      <c r="D2" s="2" t="s">
        <v>138</v>
      </c>
      <c r="E2" s="3" t="s">
        <v>139</v>
      </c>
      <c r="F2" s="3" t="s">
        <v>140</v>
      </c>
      <c r="G2" s="4" t="s">
        <v>141</v>
      </c>
      <c r="H2" s="4" t="s">
        <v>142</v>
      </c>
      <c r="I2" s="2" t="s">
        <v>143</v>
      </c>
      <c r="J2" s="4" t="s">
        <v>144</v>
      </c>
      <c r="K2" s="2" t="s">
        <v>145</v>
      </c>
      <c r="L2" s="2" t="s">
        <v>146</v>
      </c>
      <c r="M2" s="3" t="s">
        <v>147</v>
      </c>
      <c r="N2" s="2" t="s">
        <v>148</v>
      </c>
      <c r="O2" s="2" t="s">
        <v>149</v>
      </c>
      <c r="P2" s="2" t="s">
        <v>150</v>
      </c>
      <c r="Q2" s="2" t="s">
        <v>151</v>
      </c>
      <c r="R2" s="2" t="s">
        <v>152</v>
      </c>
      <c r="S2" s="2" t="s">
        <v>153</v>
      </c>
    </row>
    <row r="3" spans="1:19">
      <c r="A3" s="3" t="s">
        <v>10</v>
      </c>
      <c r="B3" s="3">
        <v>32</v>
      </c>
      <c r="C3" s="3" t="s">
        <v>154</v>
      </c>
      <c r="D3" s="3">
        <v>3203</v>
      </c>
      <c r="E3" s="4" t="s">
        <v>155</v>
      </c>
      <c r="F3" s="3">
        <v>3203047</v>
      </c>
      <c r="G3" s="4" t="s">
        <v>156</v>
      </c>
      <c r="H3" s="4" t="s">
        <v>156</v>
      </c>
      <c r="I3" s="3">
        <v>320304700</v>
      </c>
      <c r="J3" s="4" t="s">
        <v>157</v>
      </c>
      <c r="K3" s="3">
        <v>1</v>
      </c>
      <c r="L3" s="9">
        <v>400000000</v>
      </c>
      <c r="M3" s="9">
        <v>400000000</v>
      </c>
      <c r="N3" s="9">
        <v>0</v>
      </c>
      <c r="O3" s="9">
        <v>0</v>
      </c>
      <c r="P3" s="9">
        <v>0</v>
      </c>
      <c r="Q3" s="9">
        <v>400000000</v>
      </c>
      <c r="R3" s="9">
        <v>0</v>
      </c>
      <c r="S3" s="9">
        <v>0</v>
      </c>
    </row>
    <row r="4" spans="1:19">
      <c r="A4" s="3" t="s">
        <v>10</v>
      </c>
      <c r="B4" s="3"/>
      <c r="D4" s="3"/>
      <c r="E4" s="4" t="s">
        <v>155</v>
      </c>
      <c r="G4" s="4" t="s">
        <v>158</v>
      </c>
      <c r="I4" s="3"/>
      <c r="J4" s="4" t="s">
        <v>159</v>
      </c>
      <c r="K4" s="3">
        <v>1</v>
      </c>
      <c r="L4" s="9">
        <v>40000000</v>
      </c>
      <c r="M4" s="9">
        <v>40000000</v>
      </c>
      <c r="N4" s="9">
        <v>0</v>
      </c>
      <c r="O4" s="9">
        <v>40000000</v>
      </c>
      <c r="P4" s="9">
        <v>0</v>
      </c>
      <c r="Q4" s="9">
        <v>0</v>
      </c>
      <c r="R4" s="9">
        <v>0</v>
      </c>
      <c r="S4" s="9">
        <v>0</v>
      </c>
    </row>
    <row r="5" spans="1:19">
      <c r="A5" s="3" t="s">
        <v>10</v>
      </c>
      <c r="B5" s="3">
        <v>32</v>
      </c>
      <c r="C5" s="3" t="s">
        <v>154</v>
      </c>
      <c r="D5" s="3">
        <v>3205</v>
      </c>
      <c r="E5" s="4" t="s">
        <v>160</v>
      </c>
      <c r="F5" s="3">
        <v>3205002</v>
      </c>
      <c r="G5" s="4" t="s">
        <v>161</v>
      </c>
      <c r="H5" s="4" t="s">
        <v>161</v>
      </c>
      <c r="I5" s="3">
        <v>320500200</v>
      </c>
      <c r="J5" s="4" t="s">
        <v>162</v>
      </c>
      <c r="K5" s="3">
        <v>1</v>
      </c>
      <c r="L5" s="9">
        <v>70000000</v>
      </c>
      <c r="M5" s="9">
        <v>70000000</v>
      </c>
      <c r="N5" s="9">
        <v>0</v>
      </c>
      <c r="O5" s="9">
        <v>70000000</v>
      </c>
      <c r="P5" s="9">
        <v>0</v>
      </c>
      <c r="Q5" s="9">
        <v>0</v>
      </c>
      <c r="R5" s="9">
        <v>0</v>
      </c>
      <c r="S5" s="9">
        <v>0</v>
      </c>
    </row>
    <row r="6" spans="1:19">
      <c r="A6" s="3" t="s">
        <v>10</v>
      </c>
      <c r="B6" s="3">
        <v>32</v>
      </c>
      <c r="C6" s="3" t="s">
        <v>154</v>
      </c>
      <c r="D6" s="3">
        <v>3205</v>
      </c>
      <c r="E6" s="4" t="s">
        <v>160</v>
      </c>
      <c r="F6" s="3">
        <v>3205019</v>
      </c>
      <c r="G6" s="4" t="s">
        <v>163</v>
      </c>
      <c r="H6" s="4" t="s">
        <v>164</v>
      </c>
      <c r="I6" s="3">
        <v>320501901</v>
      </c>
      <c r="J6" s="4" t="s">
        <v>165</v>
      </c>
      <c r="K6" s="3">
        <v>1</v>
      </c>
      <c r="L6" s="9">
        <v>4000000000</v>
      </c>
      <c r="M6" s="9">
        <v>4000000000</v>
      </c>
      <c r="N6" s="9">
        <v>0</v>
      </c>
      <c r="O6" s="9">
        <v>0</v>
      </c>
      <c r="P6" s="9">
        <v>2000000000</v>
      </c>
      <c r="Q6" s="9">
        <v>2000000000</v>
      </c>
      <c r="R6" s="9">
        <v>0</v>
      </c>
      <c r="S6" s="9">
        <v>0</v>
      </c>
    </row>
    <row r="7" spans="1:19">
      <c r="A7" s="3" t="s">
        <v>10</v>
      </c>
      <c r="B7" s="3"/>
      <c r="D7" s="3"/>
      <c r="E7" s="4" t="s">
        <v>160</v>
      </c>
      <c r="G7" s="4" t="s">
        <v>166</v>
      </c>
      <c r="I7" s="3"/>
      <c r="J7" s="4" t="s">
        <v>167</v>
      </c>
      <c r="K7" s="3">
        <v>2</v>
      </c>
      <c r="L7" s="9">
        <v>150000000</v>
      </c>
      <c r="M7" s="9">
        <v>300000000</v>
      </c>
      <c r="N7" s="9">
        <v>0</v>
      </c>
      <c r="O7" s="9">
        <v>0</v>
      </c>
      <c r="P7" s="9">
        <v>0</v>
      </c>
      <c r="Q7" s="9">
        <v>300000000</v>
      </c>
      <c r="R7" s="9">
        <v>0</v>
      </c>
      <c r="S7" s="9">
        <v>0</v>
      </c>
    </row>
    <row r="8" spans="1:19">
      <c r="A8" s="3" t="s">
        <v>10</v>
      </c>
      <c r="B8" s="3"/>
      <c r="D8" s="3"/>
      <c r="E8" s="4" t="s">
        <v>160</v>
      </c>
      <c r="G8" s="4" t="s">
        <v>168</v>
      </c>
      <c r="I8" s="3"/>
      <c r="J8" s="4" t="s">
        <v>169</v>
      </c>
      <c r="K8" s="3">
        <v>1</v>
      </c>
      <c r="L8" s="9">
        <v>40000000</v>
      </c>
      <c r="M8" s="9">
        <v>40000000</v>
      </c>
      <c r="N8" s="9">
        <v>0</v>
      </c>
      <c r="O8" s="9">
        <v>40000000</v>
      </c>
      <c r="P8" s="9">
        <v>0</v>
      </c>
      <c r="Q8" s="9">
        <v>0</v>
      </c>
      <c r="R8" s="9">
        <v>0</v>
      </c>
      <c r="S8" s="9">
        <v>0</v>
      </c>
    </row>
    <row r="9" spans="1:19">
      <c r="A9" s="3" t="s">
        <v>10</v>
      </c>
      <c r="B9" s="3">
        <v>45</v>
      </c>
      <c r="C9" s="3" t="s">
        <v>170</v>
      </c>
      <c r="D9" s="3">
        <v>4501</v>
      </c>
      <c r="E9" s="4" t="s">
        <v>160</v>
      </c>
      <c r="F9" s="3">
        <v>4501049</v>
      </c>
      <c r="G9" s="4" t="s">
        <v>171</v>
      </c>
      <c r="H9" s="4" t="s">
        <v>171</v>
      </c>
      <c r="I9" s="3">
        <v>459903000</v>
      </c>
      <c r="J9" s="4" t="s">
        <v>172</v>
      </c>
      <c r="K9" s="3">
        <v>100</v>
      </c>
      <c r="L9" s="9">
        <v>560000</v>
      </c>
      <c r="M9" s="9">
        <v>56000000</v>
      </c>
      <c r="N9" s="9">
        <v>0</v>
      </c>
      <c r="O9" s="9">
        <v>56000000</v>
      </c>
      <c r="P9" s="9">
        <v>0</v>
      </c>
      <c r="Q9" s="9">
        <v>0</v>
      </c>
      <c r="R9" s="9">
        <v>0</v>
      </c>
      <c r="S9" s="9">
        <v>0</v>
      </c>
    </row>
    <row r="10" spans="1:19">
      <c r="A10" s="3" t="s">
        <v>10</v>
      </c>
      <c r="B10" s="3">
        <v>32</v>
      </c>
      <c r="C10" s="3" t="s">
        <v>154</v>
      </c>
      <c r="D10" s="3">
        <v>3206</v>
      </c>
      <c r="E10" s="4" t="s">
        <v>173</v>
      </c>
      <c r="F10" s="3">
        <v>3206005</v>
      </c>
      <c r="G10" s="4" t="s">
        <v>174</v>
      </c>
      <c r="H10" s="4" t="s">
        <v>174</v>
      </c>
      <c r="I10" s="3">
        <v>320600500</v>
      </c>
      <c r="J10" s="4" t="s">
        <v>175</v>
      </c>
      <c r="K10" s="3">
        <v>1</v>
      </c>
      <c r="L10" s="9">
        <v>32209911</v>
      </c>
      <c r="M10" s="9">
        <v>32209911</v>
      </c>
      <c r="N10" s="9">
        <v>14928009</v>
      </c>
      <c r="O10" s="9">
        <v>17281902</v>
      </c>
      <c r="P10" s="9">
        <v>0</v>
      </c>
      <c r="Q10" s="9">
        <v>0</v>
      </c>
      <c r="R10" s="9">
        <v>0</v>
      </c>
      <c r="S10" s="9">
        <v>0</v>
      </c>
    </row>
    <row r="11" spans="1:19">
      <c r="A11" s="3" t="s">
        <v>10</v>
      </c>
      <c r="B11" s="3">
        <v>32</v>
      </c>
      <c r="C11" s="3" t="s">
        <v>154</v>
      </c>
      <c r="D11" s="3">
        <v>3206</v>
      </c>
      <c r="E11" s="4" t="s">
        <v>173</v>
      </c>
      <c r="F11" s="3">
        <v>3206005</v>
      </c>
      <c r="G11" s="4" t="s">
        <v>174</v>
      </c>
      <c r="H11" s="4" t="s">
        <v>174</v>
      </c>
      <c r="I11" s="3">
        <v>320600501</v>
      </c>
      <c r="J11" s="4" t="s">
        <v>176</v>
      </c>
      <c r="K11" s="3">
        <v>4</v>
      </c>
      <c r="L11" s="9">
        <v>2000000</v>
      </c>
      <c r="M11" s="9">
        <v>8000000</v>
      </c>
      <c r="N11" s="9">
        <v>8000000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</row>
    <row r="12" spans="1:19">
      <c r="A12" s="3" t="s">
        <v>10</v>
      </c>
      <c r="B12" s="3"/>
      <c r="D12" s="3"/>
      <c r="E12" s="4" t="s">
        <v>173</v>
      </c>
      <c r="G12" s="4" t="s">
        <v>177</v>
      </c>
      <c r="I12" s="3"/>
      <c r="J12" s="4" t="s">
        <v>178</v>
      </c>
      <c r="K12" s="3">
        <v>500</v>
      </c>
      <c r="L12" s="9">
        <v>3000000</v>
      </c>
      <c r="M12" s="9">
        <v>1500000000</v>
      </c>
      <c r="N12" s="9">
        <v>0</v>
      </c>
      <c r="O12" s="9">
        <v>150000000</v>
      </c>
      <c r="P12" s="9">
        <v>0</v>
      </c>
      <c r="Q12" s="9">
        <v>1350000000</v>
      </c>
      <c r="R12" s="9">
        <v>0</v>
      </c>
      <c r="S12" s="9">
        <v>0</v>
      </c>
    </row>
    <row r="13" spans="1:19">
      <c r="A13" s="3" t="s">
        <v>10</v>
      </c>
      <c r="B13" s="3"/>
      <c r="D13" s="3"/>
      <c r="E13" s="4" t="s">
        <v>179</v>
      </c>
      <c r="G13" s="4" t="s">
        <v>180</v>
      </c>
      <c r="I13" s="3"/>
      <c r="J13" s="4" t="s">
        <v>181</v>
      </c>
      <c r="K13" s="3">
        <v>1</v>
      </c>
      <c r="L13" s="9">
        <v>70000000</v>
      </c>
      <c r="M13" s="9">
        <v>70000000</v>
      </c>
      <c r="N13" s="9">
        <v>0</v>
      </c>
      <c r="O13" s="9">
        <v>70000000</v>
      </c>
      <c r="P13" s="9">
        <v>0</v>
      </c>
      <c r="Q13" s="9">
        <v>0</v>
      </c>
      <c r="R13" s="9">
        <v>0</v>
      </c>
      <c r="S13" s="9">
        <v>0</v>
      </c>
    </row>
    <row r="14" spans="1:19">
      <c r="A14" s="3" t="s">
        <v>10</v>
      </c>
      <c r="B14" s="3"/>
      <c r="D14" s="3"/>
      <c r="E14" s="4" t="s">
        <v>179</v>
      </c>
      <c r="G14" s="4" t="s">
        <v>182</v>
      </c>
      <c r="I14" s="3"/>
      <c r="J14" s="4" t="s">
        <v>182</v>
      </c>
      <c r="K14" s="3">
        <v>1</v>
      </c>
      <c r="L14" s="9">
        <v>20000000</v>
      </c>
      <c r="M14" s="9">
        <v>20000000</v>
      </c>
      <c r="N14" s="9">
        <v>0</v>
      </c>
      <c r="O14" s="9">
        <v>20000000</v>
      </c>
      <c r="P14" s="9">
        <v>0</v>
      </c>
      <c r="Q14" s="9">
        <v>0</v>
      </c>
      <c r="R14" s="9">
        <v>0</v>
      </c>
      <c r="S14" s="9">
        <v>0</v>
      </c>
    </row>
    <row r="15" spans="1:19">
      <c r="A15" s="3" t="s">
        <v>10</v>
      </c>
      <c r="B15" s="3"/>
      <c r="D15" s="3"/>
      <c r="E15" s="4" t="s">
        <v>179</v>
      </c>
      <c r="G15" s="4" t="s">
        <v>183</v>
      </c>
      <c r="I15" s="3"/>
      <c r="J15" s="4" t="s">
        <v>184</v>
      </c>
      <c r="K15" s="3">
        <v>2</v>
      </c>
      <c r="L15" s="9">
        <v>20000000</v>
      </c>
      <c r="M15" s="9">
        <v>40000000</v>
      </c>
      <c r="N15" s="9">
        <v>0</v>
      </c>
      <c r="O15" s="9">
        <v>40000000</v>
      </c>
      <c r="P15" s="9">
        <v>0</v>
      </c>
      <c r="Q15" s="9">
        <v>0</v>
      </c>
      <c r="R15" s="9">
        <v>0</v>
      </c>
      <c r="S15" s="9">
        <v>0</v>
      </c>
    </row>
    <row r="16" spans="1:19">
      <c r="A16" s="3" t="s">
        <v>10</v>
      </c>
      <c r="B16" s="3"/>
      <c r="D16" s="3"/>
      <c r="E16" s="4" t="s">
        <v>179</v>
      </c>
      <c r="G16" s="4" t="s">
        <v>183</v>
      </c>
      <c r="I16" s="3">
        <v>120202001</v>
      </c>
      <c r="J16" s="4" t="s">
        <v>185</v>
      </c>
      <c r="K16" s="3">
        <v>10</v>
      </c>
      <c r="L16" s="9">
        <v>2000000</v>
      </c>
      <c r="M16" s="9">
        <v>20000000</v>
      </c>
      <c r="N16" s="9">
        <v>0</v>
      </c>
      <c r="O16" s="9">
        <v>20000000</v>
      </c>
      <c r="P16" s="9">
        <v>0</v>
      </c>
      <c r="Q16" s="9">
        <v>0</v>
      </c>
      <c r="R16" s="9">
        <v>0</v>
      </c>
      <c r="S16" s="9">
        <v>0</v>
      </c>
    </row>
    <row r="17" spans="1:19">
      <c r="A17" s="3" t="s">
        <v>10</v>
      </c>
      <c r="B17" s="3"/>
      <c r="D17" s="3"/>
      <c r="E17" s="4" t="s">
        <v>179</v>
      </c>
      <c r="G17" s="4" t="s">
        <v>186</v>
      </c>
      <c r="I17" s="3"/>
      <c r="J17" s="4" t="s">
        <v>187</v>
      </c>
      <c r="K17" s="3">
        <v>1</v>
      </c>
      <c r="L17" s="9">
        <v>15000000</v>
      </c>
      <c r="M17" s="9">
        <v>15000000</v>
      </c>
      <c r="N17" s="9">
        <v>0</v>
      </c>
      <c r="O17" s="9">
        <v>15000000</v>
      </c>
      <c r="P17" s="9">
        <v>0</v>
      </c>
      <c r="Q17" s="9">
        <v>0</v>
      </c>
      <c r="R17" s="9">
        <v>0</v>
      </c>
      <c r="S17" s="9">
        <v>0</v>
      </c>
    </row>
    <row r="18" spans="1:19">
      <c r="A18" s="3" t="s">
        <v>10</v>
      </c>
      <c r="B18" s="3"/>
      <c r="D18" s="3"/>
      <c r="E18" s="4" t="s">
        <v>179</v>
      </c>
      <c r="G18" s="4" t="s">
        <v>188</v>
      </c>
      <c r="I18" s="3"/>
      <c r="J18" s="4" t="s">
        <v>189</v>
      </c>
      <c r="K18" s="3">
        <v>10</v>
      </c>
      <c r="L18" s="9">
        <v>5000000</v>
      </c>
      <c r="M18" s="9">
        <v>50000000</v>
      </c>
      <c r="N18" s="9">
        <v>0</v>
      </c>
      <c r="O18" s="9">
        <v>50000000</v>
      </c>
      <c r="P18" s="9">
        <v>0</v>
      </c>
      <c r="Q18" s="9">
        <v>0</v>
      </c>
      <c r="R18" s="9">
        <v>0</v>
      </c>
      <c r="S18" s="9">
        <v>0</v>
      </c>
    </row>
    <row r="19" spans="1:19">
      <c r="A19" s="3" t="s">
        <v>10</v>
      </c>
      <c r="B19" s="3"/>
      <c r="D19" s="3"/>
      <c r="E19" s="4" t="s">
        <v>179</v>
      </c>
      <c r="G19" s="4" t="s">
        <v>188</v>
      </c>
      <c r="I19" s="3"/>
      <c r="J19" s="4" t="s">
        <v>190</v>
      </c>
      <c r="K19" s="3">
        <v>2</v>
      </c>
      <c r="L19" s="9">
        <v>25000000</v>
      </c>
      <c r="M19" s="9">
        <v>50000000</v>
      </c>
      <c r="N19" s="9">
        <v>0</v>
      </c>
      <c r="O19" s="9">
        <v>50000000</v>
      </c>
      <c r="P19" s="9">
        <v>0</v>
      </c>
      <c r="Q19" s="9">
        <v>0</v>
      </c>
      <c r="R19" s="9">
        <v>0</v>
      </c>
      <c r="S19" s="9">
        <v>0</v>
      </c>
    </row>
    <row r="20" spans="1:19">
      <c r="A20" s="3" t="s">
        <v>10</v>
      </c>
      <c r="B20" s="3">
        <v>32</v>
      </c>
      <c r="C20" s="3" t="s">
        <v>154</v>
      </c>
      <c r="D20" s="3">
        <v>3202</v>
      </c>
      <c r="E20" s="4" t="s">
        <v>191</v>
      </c>
      <c r="F20" s="3">
        <v>3202005</v>
      </c>
      <c r="G20" s="4" t="s">
        <v>192</v>
      </c>
      <c r="H20" s="4" t="s">
        <v>192</v>
      </c>
      <c r="I20" s="3">
        <v>320200500</v>
      </c>
      <c r="J20" s="4" t="s">
        <v>193</v>
      </c>
      <c r="K20" s="3">
        <v>1</v>
      </c>
      <c r="L20" s="9">
        <v>830000000</v>
      </c>
      <c r="M20" s="9">
        <v>830000000</v>
      </c>
      <c r="N20" s="9">
        <v>330000000</v>
      </c>
      <c r="O20" s="9">
        <v>0</v>
      </c>
      <c r="P20" s="9">
        <v>0</v>
      </c>
      <c r="Q20" s="9">
        <v>500000000</v>
      </c>
      <c r="R20" s="9">
        <v>0</v>
      </c>
      <c r="S20" s="9">
        <v>0</v>
      </c>
    </row>
    <row r="21" spans="1:19">
      <c r="A21" s="3" t="s">
        <v>10</v>
      </c>
      <c r="B21" s="3">
        <v>32</v>
      </c>
      <c r="C21" s="3" t="s">
        <v>154</v>
      </c>
      <c r="D21" s="3">
        <v>3202</v>
      </c>
      <c r="E21" s="4" t="s">
        <v>191</v>
      </c>
      <c r="F21" s="3">
        <v>3202006</v>
      </c>
      <c r="G21" s="4" t="s">
        <v>194</v>
      </c>
      <c r="H21" s="4" t="s">
        <v>194</v>
      </c>
      <c r="I21" s="3">
        <v>320200600</v>
      </c>
      <c r="J21" s="4" t="s">
        <v>195</v>
      </c>
      <c r="K21" s="3">
        <v>1</v>
      </c>
      <c r="L21" s="9">
        <v>100000000</v>
      </c>
      <c r="M21" s="9">
        <v>100000000</v>
      </c>
      <c r="N21" s="9">
        <v>100000000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>
      <c r="A22" s="3" t="s">
        <v>10</v>
      </c>
      <c r="B22" s="3">
        <v>32</v>
      </c>
      <c r="C22" s="3" t="s">
        <v>154</v>
      </c>
      <c r="D22" s="3">
        <v>3202</v>
      </c>
      <c r="E22" s="4" t="s">
        <v>191</v>
      </c>
      <c r="F22" s="3">
        <v>3202007</v>
      </c>
      <c r="G22" s="4" t="s">
        <v>196</v>
      </c>
      <c r="H22" s="4" t="s">
        <v>196</v>
      </c>
      <c r="I22" s="3">
        <v>320200700</v>
      </c>
      <c r="J22" s="4" t="s">
        <v>197</v>
      </c>
      <c r="K22" s="3">
        <v>3</v>
      </c>
      <c r="L22" s="9">
        <v>15000000</v>
      </c>
      <c r="M22" s="9">
        <v>45000000</v>
      </c>
      <c r="N22" s="9">
        <v>0</v>
      </c>
      <c r="O22" s="9">
        <v>45000000</v>
      </c>
      <c r="P22" s="9">
        <v>0</v>
      </c>
      <c r="Q22" s="9">
        <v>0</v>
      </c>
      <c r="R22" s="9">
        <v>0</v>
      </c>
      <c r="S22" s="9">
        <v>0</v>
      </c>
    </row>
    <row r="23" spans="1:19">
      <c r="A23" s="3" t="s">
        <v>10</v>
      </c>
      <c r="B23" s="3">
        <v>32</v>
      </c>
      <c r="C23" s="3" t="s">
        <v>154</v>
      </c>
      <c r="D23" s="3">
        <v>3202</v>
      </c>
      <c r="E23" s="4" t="s">
        <v>191</v>
      </c>
      <c r="F23" s="3">
        <v>3202033</v>
      </c>
      <c r="G23" s="4" t="s">
        <v>198</v>
      </c>
      <c r="H23" s="4" t="s">
        <v>198</v>
      </c>
      <c r="I23" s="3">
        <v>320203300</v>
      </c>
      <c r="J23" s="4" t="s">
        <v>199</v>
      </c>
      <c r="K23" s="3">
        <v>1</v>
      </c>
      <c r="L23" s="9">
        <v>1500000000</v>
      </c>
      <c r="M23" s="9">
        <v>1500000000</v>
      </c>
      <c r="N23" s="9">
        <v>0</v>
      </c>
      <c r="O23" s="9">
        <v>0</v>
      </c>
      <c r="P23" s="9">
        <v>0</v>
      </c>
      <c r="Q23" s="9">
        <v>1500000000</v>
      </c>
      <c r="R23" s="9">
        <v>0</v>
      </c>
      <c r="S23" s="9">
        <v>0</v>
      </c>
    </row>
    <row r="24" spans="1:19">
      <c r="A24" s="3" t="s">
        <v>10</v>
      </c>
      <c r="B24" s="3">
        <v>32</v>
      </c>
      <c r="C24" s="3" t="s">
        <v>154</v>
      </c>
      <c r="D24" s="3">
        <v>3202</v>
      </c>
      <c r="E24" s="4" t="s">
        <v>191</v>
      </c>
      <c r="F24" s="3">
        <v>3202038</v>
      </c>
      <c r="G24" s="4" t="s">
        <v>200</v>
      </c>
      <c r="H24" s="4" t="s">
        <v>200</v>
      </c>
      <c r="I24" s="3">
        <v>320203800</v>
      </c>
      <c r="J24" s="4" t="s">
        <v>201</v>
      </c>
      <c r="K24" s="3">
        <v>1000</v>
      </c>
      <c r="L24" s="9">
        <v>25000</v>
      </c>
      <c r="M24" s="9">
        <v>25000000</v>
      </c>
      <c r="N24" s="9">
        <v>0</v>
      </c>
      <c r="O24" s="9">
        <v>25000000</v>
      </c>
      <c r="P24" s="9">
        <v>0</v>
      </c>
      <c r="Q24" s="9">
        <v>0</v>
      </c>
      <c r="R24" s="9">
        <v>0</v>
      </c>
      <c r="S24" s="9">
        <v>0</v>
      </c>
    </row>
    <row r="25" spans="1:19">
      <c r="A25" s="3" t="s">
        <v>10</v>
      </c>
      <c r="B25" s="3"/>
      <c r="D25" s="3"/>
      <c r="E25" s="4" t="s">
        <v>191</v>
      </c>
      <c r="G25" s="4" t="s">
        <v>202</v>
      </c>
      <c r="I25" s="3"/>
      <c r="J25" s="4" t="s">
        <v>203</v>
      </c>
      <c r="K25" s="3">
        <v>1</v>
      </c>
      <c r="L25" s="9">
        <v>150000000</v>
      </c>
      <c r="M25" s="9">
        <v>150000000</v>
      </c>
      <c r="N25" s="9">
        <v>0</v>
      </c>
      <c r="O25" s="9">
        <v>50000000</v>
      </c>
      <c r="P25" s="9">
        <v>0</v>
      </c>
      <c r="Q25" s="9">
        <v>100000000</v>
      </c>
      <c r="R25" s="9">
        <v>0</v>
      </c>
      <c r="S25" s="9">
        <v>0</v>
      </c>
    </row>
    <row r="26" spans="1:19">
      <c r="A26" s="3" t="s">
        <v>10</v>
      </c>
      <c r="B26" s="3"/>
      <c r="D26" s="3"/>
      <c r="E26" s="4" t="s">
        <v>191</v>
      </c>
      <c r="G26" s="4" t="s">
        <v>204</v>
      </c>
      <c r="I26" s="3"/>
      <c r="J26" s="4" t="s">
        <v>189</v>
      </c>
      <c r="K26" s="3">
        <v>10</v>
      </c>
      <c r="L26" s="9">
        <v>20000000</v>
      </c>
      <c r="M26" s="9">
        <v>200000000</v>
      </c>
      <c r="N26" s="9">
        <v>160000000</v>
      </c>
      <c r="O26" s="9">
        <v>40000000</v>
      </c>
      <c r="P26" s="9">
        <v>0</v>
      </c>
      <c r="Q26" s="9">
        <v>0</v>
      </c>
      <c r="R26" s="9">
        <v>0</v>
      </c>
      <c r="S26" s="9">
        <v>0</v>
      </c>
    </row>
    <row r="27" spans="1:19">
      <c r="A27" s="3" t="s">
        <v>10</v>
      </c>
      <c r="B27" s="3"/>
      <c r="D27" s="3"/>
      <c r="E27" s="4" t="s">
        <v>191</v>
      </c>
      <c r="G27" s="4" t="s">
        <v>205</v>
      </c>
      <c r="I27" s="3"/>
      <c r="J27" s="4" t="s">
        <v>206</v>
      </c>
      <c r="K27" s="3">
        <v>1</v>
      </c>
      <c r="L27" s="9">
        <v>1395625923</v>
      </c>
      <c r="M27" s="9">
        <v>1395625923</v>
      </c>
      <c r="N27" s="9">
        <v>800000000</v>
      </c>
      <c r="O27" s="9">
        <v>200000000</v>
      </c>
      <c r="P27" s="9">
        <v>0</v>
      </c>
      <c r="Q27" s="9">
        <v>395625922.60000002</v>
      </c>
      <c r="R27" s="9">
        <v>0</v>
      </c>
      <c r="S27" s="9">
        <v>0</v>
      </c>
    </row>
    <row r="28" spans="1:19">
      <c r="A28" s="3" t="s">
        <v>10</v>
      </c>
      <c r="B28" s="3"/>
      <c r="D28" s="3"/>
      <c r="E28" s="4" t="s">
        <v>191</v>
      </c>
      <c r="G28" s="4" t="s">
        <v>207</v>
      </c>
      <c r="I28" s="3"/>
      <c r="J28" s="4" t="s">
        <v>208</v>
      </c>
      <c r="K28" s="3">
        <v>1</v>
      </c>
      <c r="L28" s="9">
        <v>40000000</v>
      </c>
      <c r="M28" s="9">
        <v>40000000</v>
      </c>
      <c r="N28" s="9">
        <v>0</v>
      </c>
      <c r="O28" s="9">
        <v>40000000</v>
      </c>
      <c r="P28" s="9">
        <v>0</v>
      </c>
      <c r="Q28" s="9">
        <v>0</v>
      </c>
      <c r="R28" s="9">
        <v>0</v>
      </c>
      <c r="S28" s="9">
        <v>0</v>
      </c>
    </row>
    <row r="29" spans="1:19">
      <c r="A29" s="3" t="s">
        <v>19</v>
      </c>
      <c r="B29" s="3">
        <v>33</v>
      </c>
      <c r="C29" s="3" t="s">
        <v>209</v>
      </c>
      <c r="D29" s="3">
        <v>3301</v>
      </c>
      <c r="E29" s="4" t="s">
        <v>210</v>
      </c>
      <c r="F29" s="3">
        <v>3301003</v>
      </c>
      <c r="G29" s="4" t="s">
        <v>211</v>
      </c>
      <c r="H29" s="4" t="s">
        <v>211</v>
      </c>
      <c r="I29" s="3">
        <v>330100300</v>
      </c>
      <c r="J29" s="4" t="s">
        <v>211</v>
      </c>
      <c r="K29" s="3">
        <v>1</v>
      </c>
      <c r="L29" s="9">
        <v>20000000</v>
      </c>
      <c r="M29" s="9">
        <v>20000000</v>
      </c>
      <c r="N29" s="9">
        <v>20000000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spans="1:19">
      <c r="A30" s="3" t="s">
        <v>19</v>
      </c>
      <c r="B30" s="3">
        <v>33</v>
      </c>
      <c r="C30" s="3" t="s">
        <v>209</v>
      </c>
      <c r="D30" s="3">
        <v>3301</v>
      </c>
      <c r="E30" s="4" t="s">
        <v>210</v>
      </c>
      <c r="F30" s="3">
        <v>3301018</v>
      </c>
      <c r="G30" s="4" t="s">
        <v>212</v>
      </c>
      <c r="H30" s="4" t="s">
        <v>212</v>
      </c>
      <c r="I30" s="3">
        <v>330101800</v>
      </c>
      <c r="J30" s="4" t="s">
        <v>212</v>
      </c>
      <c r="K30" s="3">
        <v>1</v>
      </c>
      <c r="L30" s="9">
        <v>55000000</v>
      </c>
      <c r="M30" s="9">
        <v>55000000</v>
      </c>
      <c r="N30" s="9">
        <v>0</v>
      </c>
      <c r="O30" s="9">
        <v>55000000</v>
      </c>
      <c r="P30" s="9">
        <v>0</v>
      </c>
      <c r="Q30" s="9">
        <v>0</v>
      </c>
      <c r="R30" s="9">
        <v>0</v>
      </c>
      <c r="S30" s="9">
        <v>0</v>
      </c>
    </row>
    <row r="31" spans="1:19">
      <c r="A31" s="3" t="s">
        <v>19</v>
      </c>
      <c r="B31" s="3">
        <v>33</v>
      </c>
      <c r="C31" s="3" t="s">
        <v>209</v>
      </c>
      <c r="D31" s="3">
        <v>3301</v>
      </c>
      <c r="E31" s="4" t="s">
        <v>210</v>
      </c>
      <c r="F31" s="3">
        <v>3301053</v>
      </c>
      <c r="G31" s="4" t="s">
        <v>213</v>
      </c>
      <c r="H31" s="4" t="s">
        <v>213</v>
      </c>
      <c r="I31" s="3">
        <v>330105300</v>
      </c>
      <c r="J31" s="4" t="s">
        <v>214</v>
      </c>
      <c r="K31" s="3">
        <v>3</v>
      </c>
      <c r="L31" s="9">
        <v>50000000</v>
      </c>
      <c r="M31" s="9">
        <v>150000000</v>
      </c>
      <c r="N31" s="9">
        <v>150000000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</row>
    <row r="32" spans="1:19">
      <c r="A32" s="3" t="s">
        <v>19</v>
      </c>
      <c r="B32" s="3">
        <v>33</v>
      </c>
      <c r="C32" s="3" t="s">
        <v>209</v>
      </c>
      <c r="D32" s="3">
        <v>3301</v>
      </c>
      <c r="E32" s="4" t="s">
        <v>210</v>
      </c>
      <c r="F32" s="3">
        <v>3301061</v>
      </c>
      <c r="G32" s="4" t="s">
        <v>215</v>
      </c>
      <c r="H32" s="4" t="s">
        <v>215</v>
      </c>
      <c r="I32" s="3">
        <v>330106104</v>
      </c>
      <c r="J32" s="4" t="s">
        <v>216</v>
      </c>
      <c r="K32" s="3">
        <v>1</v>
      </c>
      <c r="L32" s="9">
        <v>25646937</v>
      </c>
      <c r="M32" s="9">
        <v>25646937</v>
      </c>
      <c r="N32" s="9">
        <v>23566394</v>
      </c>
      <c r="O32" s="9">
        <v>2080543</v>
      </c>
      <c r="P32" s="9">
        <v>0</v>
      </c>
      <c r="Q32" s="9">
        <v>0</v>
      </c>
      <c r="R32" s="9">
        <v>0</v>
      </c>
      <c r="S32" s="9">
        <v>0</v>
      </c>
    </row>
    <row r="33" spans="1:19">
      <c r="A33" s="3" t="s">
        <v>19</v>
      </c>
      <c r="B33" s="3">
        <v>33</v>
      </c>
      <c r="C33" s="3" t="s">
        <v>209</v>
      </c>
      <c r="D33" s="3">
        <v>3301</v>
      </c>
      <c r="E33" s="4" t="s">
        <v>210</v>
      </c>
      <c r="F33" s="3">
        <v>3301068</v>
      </c>
      <c r="G33" s="4" t="s">
        <v>217</v>
      </c>
      <c r="H33" s="4" t="s">
        <v>217</v>
      </c>
      <c r="I33" s="3">
        <v>330106800</v>
      </c>
      <c r="J33" s="4" t="s">
        <v>218</v>
      </c>
      <c r="K33" s="3">
        <v>4</v>
      </c>
      <c r="L33" s="9">
        <v>10000000</v>
      </c>
      <c r="M33" s="9">
        <v>40000000</v>
      </c>
      <c r="N33" s="9">
        <v>0</v>
      </c>
      <c r="O33" s="9">
        <v>40000000</v>
      </c>
      <c r="P33" s="9">
        <v>0</v>
      </c>
      <c r="Q33" s="9">
        <v>0</v>
      </c>
      <c r="R33" s="9">
        <v>0</v>
      </c>
      <c r="S33" s="9">
        <v>0</v>
      </c>
    </row>
    <row r="34" spans="1:19">
      <c r="A34" s="3" t="s">
        <v>19</v>
      </c>
      <c r="B34" s="3"/>
      <c r="D34" s="3"/>
      <c r="E34" s="4" t="s">
        <v>210</v>
      </c>
      <c r="G34" s="4" t="s">
        <v>219</v>
      </c>
      <c r="I34" s="3"/>
      <c r="J34" s="4" t="s">
        <v>220</v>
      </c>
      <c r="K34" s="3">
        <v>3</v>
      </c>
      <c r="L34" s="9">
        <v>35000000</v>
      </c>
      <c r="M34" s="9">
        <v>105000000</v>
      </c>
      <c r="N34" s="9">
        <v>70000000</v>
      </c>
      <c r="O34" s="9">
        <v>35000000</v>
      </c>
      <c r="P34" s="9">
        <v>0</v>
      </c>
      <c r="Q34" s="9">
        <v>0</v>
      </c>
      <c r="R34" s="9">
        <v>0</v>
      </c>
      <c r="S34" s="9">
        <v>0</v>
      </c>
    </row>
    <row r="35" spans="1:19">
      <c r="A35" s="3" t="s">
        <v>19</v>
      </c>
      <c r="B35" s="3"/>
      <c r="D35" s="3"/>
      <c r="E35" s="4" t="s">
        <v>210</v>
      </c>
      <c r="G35" s="4" t="s">
        <v>221</v>
      </c>
      <c r="I35" s="3"/>
      <c r="J35" s="4" t="s">
        <v>222</v>
      </c>
      <c r="K35" s="3">
        <v>2</v>
      </c>
      <c r="L35" s="9">
        <v>15000000</v>
      </c>
      <c r="M35" s="9">
        <v>30000000</v>
      </c>
      <c r="N35" s="9">
        <v>0</v>
      </c>
      <c r="O35" s="9">
        <v>30000000</v>
      </c>
      <c r="P35" s="9">
        <v>0</v>
      </c>
      <c r="Q35" s="9">
        <v>0</v>
      </c>
      <c r="R35" s="9">
        <v>0</v>
      </c>
      <c r="S35" s="9">
        <v>0</v>
      </c>
    </row>
    <row r="36" spans="1:19">
      <c r="A36" s="3" t="s">
        <v>19</v>
      </c>
      <c r="B36" s="3">
        <v>40</v>
      </c>
      <c r="C36" s="3" t="s">
        <v>223</v>
      </c>
      <c r="D36" s="3">
        <v>4002</v>
      </c>
      <c r="E36" s="4" t="s">
        <v>224</v>
      </c>
      <c r="F36" s="3">
        <v>4002016</v>
      </c>
      <c r="G36" s="4" t="s">
        <v>225</v>
      </c>
      <c r="H36" s="4" t="s">
        <v>225</v>
      </c>
      <c r="I36" s="3">
        <v>400201601</v>
      </c>
      <c r="J36" s="4" t="s">
        <v>226</v>
      </c>
      <c r="K36" s="3">
        <v>1</v>
      </c>
      <c r="L36" s="9">
        <v>70000000</v>
      </c>
      <c r="M36" s="9">
        <v>70000000</v>
      </c>
      <c r="N36" s="9">
        <v>0</v>
      </c>
      <c r="O36" s="9">
        <v>70000000</v>
      </c>
      <c r="P36" s="9">
        <v>0</v>
      </c>
      <c r="Q36" s="9">
        <v>0</v>
      </c>
      <c r="R36" s="9">
        <v>0</v>
      </c>
      <c r="S36" s="9">
        <v>0</v>
      </c>
    </row>
    <row r="37" spans="1:19">
      <c r="A37" s="3" t="s">
        <v>19</v>
      </c>
      <c r="B37" s="3">
        <v>40</v>
      </c>
      <c r="C37" s="3" t="s">
        <v>223</v>
      </c>
      <c r="D37" s="3">
        <v>4002</v>
      </c>
      <c r="E37" s="4" t="s">
        <v>224</v>
      </c>
      <c r="F37" s="3">
        <v>4002023</v>
      </c>
      <c r="G37" s="4" t="s">
        <v>227</v>
      </c>
      <c r="H37" s="4" t="s">
        <v>227</v>
      </c>
      <c r="I37" s="3">
        <v>400202300</v>
      </c>
      <c r="J37" s="4" t="s">
        <v>227</v>
      </c>
      <c r="K37" s="3">
        <v>4</v>
      </c>
      <c r="L37" s="9">
        <v>35000000</v>
      </c>
      <c r="M37" s="9">
        <v>140000000</v>
      </c>
      <c r="N37" s="9">
        <v>0</v>
      </c>
      <c r="O37" s="9">
        <v>140000000</v>
      </c>
      <c r="P37" s="9">
        <v>0</v>
      </c>
      <c r="Q37" s="9">
        <v>0</v>
      </c>
      <c r="R37" s="9">
        <v>0</v>
      </c>
      <c r="S37" s="9">
        <v>0</v>
      </c>
    </row>
    <row r="38" spans="1:19">
      <c r="A38" s="3" t="s">
        <v>19</v>
      </c>
      <c r="B38" s="3">
        <v>40</v>
      </c>
      <c r="C38" s="3" t="s">
        <v>223</v>
      </c>
      <c r="D38" s="3">
        <v>4002</v>
      </c>
      <c r="E38" s="4" t="s">
        <v>224</v>
      </c>
      <c r="F38" s="3">
        <v>4002026</v>
      </c>
      <c r="G38" s="4" t="s">
        <v>228</v>
      </c>
      <c r="H38" s="4" t="s">
        <v>228</v>
      </c>
      <c r="I38" s="3">
        <v>400202600</v>
      </c>
      <c r="J38" s="4" t="s">
        <v>228</v>
      </c>
      <c r="K38" s="3">
        <v>6</v>
      </c>
      <c r="L38" s="9">
        <v>10000000</v>
      </c>
      <c r="M38" s="9">
        <v>60000000</v>
      </c>
      <c r="N38" s="9">
        <v>0</v>
      </c>
      <c r="O38" s="9">
        <v>60000000</v>
      </c>
      <c r="P38" s="9">
        <v>0</v>
      </c>
      <c r="Q38" s="9">
        <v>0</v>
      </c>
      <c r="R38" s="9">
        <v>0</v>
      </c>
      <c r="S38" s="9">
        <v>0</v>
      </c>
    </row>
    <row r="39" spans="1:19">
      <c r="A39" s="3" t="s">
        <v>19</v>
      </c>
      <c r="B39" s="3">
        <v>40</v>
      </c>
      <c r="C39" s="3" t="s">
        <v>223</v>
      </c>
      <c r="D39" s="3">
        <v>4001</v>
      </c>
      <c r="E39" s="4" t="s">
        <v>224</v>
      </c>
      <c r="F39" s="3">
        <v>4001030</v>
      </c>
      <c r="G39" s="4" t="s">
        <v>229</v>
      </c>
      <c r="H39" s="4" t="s">
        <v>229</v>
      </c>
      <c r="I39" s="3">
        <v>400103000</v>
      </c>
      <c r="J39" s="4" t="s">
        <v>230</v>
      </c>
      <c r="K39" s="3">
        <v>3</v>
      </c>
      <c r="L39" s="9">
        <v>150000000</v>
      </c>
      <c r="M39" s="9">
        <v>450000000</v>
      </c>
      <c r="N39" s="9">
        <v>0</v>
      </c>
      <c r="O39" s="9">
        <v>450000000</v>
      </c>
      <c r="P39" s="9">
        <v>0</v>
      </c>
      <c r="Q39" s="9">
        <v>0</v>
      </c>
      <c r="R39" s="9">
        <v>0</v>
      </c>
      <c r="S39" s="9">
        <v>0</v>
      </c>
    </row>
    <row r="40" spans="1:19">
      <c r="A40" s="3" t="s">
        <v>19</v>
      </c>
      <c r="B40" s="3"/>
      <c r="D40" s="3"/>
      <c r="E40" s="4" t="s">
        <v>224</v>
      </c>
      <c r="G40" s="4" t="s">
        <v>231</v>
      </c>
      <c r="I40" s="3"/>
      <c r="J40" s="4" t="s">
        <v>232</v>
      </c>
      <c r="K40" s="3">
        <v>1</v>
      </c>
      <c r="L40" s="9">
        <v>60000000</v>
      </c>
      <c r="M40" s="9">
        <v>60000000</v>
      </c>
      <c r="N40" s="9">
        <v>0</v>
      </c>
      <c r="O40" s="9">
        <v>60000000</v>
      </c>
      <c r="P40" s="9">
        <v>0</v>
      </c>
      <c r="Q40" s="9">
        <v>0</v>
      </c>
      <c r="R40" s="9">
        <v>0</v>
      </c>
      <c r="S40" s="9">
        <v>0</v>
      </c>
    </row>
    <row r="41" spans="1:19">
      <c r="A41" s="3" t="s">
        <v>19</v>
      </c>
      <c r="B41" s="3"/>
      <c r="D41" s="3"/>
      <c r="E41" s="4" t="s">
        <v>224</v>
      </c>
      <c r="G41" s="4" t="s">
        <v>233</v>
      </c>
      <c r="I41" s="3"/>
      <c r="J41" s="4" t="s">
        <v>234</v>
      </c>
      <c r="K41" s="3">
        <v>2</v>
      </c>
      <c r="L41" s="9">
        <v>65000000</v>
      </c>
      <c r="M41" s="9">
        <v>130000000</v>
      </c>
      <c r="N41" s="9">
        <v>0</v>
      </c>
      <c r="O41" s="9">
        <v>130000000</v>
      </c>
      <c r="P41" s="9">
        <v>0</v>
      </c>
      <c r="Q41" s="9">
        <v>0</v>
      </c>
      <c r="R41" s="9">
        <v>0</v>
      </c>
      <c r="S41" s="9">
        <v>0</v>
      </c>
    </row>
    <row r="42" spans="1:19">
      <c r="A42" s="3" t="s">
        <v>19</v>
      </c>
      <c r="B42" s="3">
        <v>41</v>
      </c>
      <c r="C42" s="3" t="s">
        <v>235</v>
      </c>
      <c r="D42" s="3">
        <v>4104</v>
      </c>
      <c r="E42" s="4" t="s">
        <v>236</v>
      </c>
      <c r="F42" s="3">
        <v>4104011</v>
      </c>
      <c r="G42" s="4" t="s">
        <v>237</v>
      </c>
      <c r="H42" s="4" t="s">
        <v>237</v>
      </c>
      <c r="I42" s="3">
        <v>410401100</v>
      </c>
      <c r="J42" s="4" t="s">
        <v>238</v>
      </c>
      <c r="K42" s="3">
        <v>1</v>
      </c>
      <c r="L42" s="9">
        <v>23781902</v>
      </c>
      <c r="M42" s="9">
        <v>23781902</v>
      </c>
      <c r="N42" s="9">
        <v>0</v>
      </c>
      <c r="O42" s="9">
        <v>23781902</v>
      </c>
      <c r="P42" s="9">
        <v>0</v>
      </c>
      <c r="Q42" s="9">
        <v>0</v>
      </c>
      <c r="R42" s="9">
        <v>0</v>
      </c>
      <c r="S42" s="9">
        <v>0</v>
      </c>
    </row>
    <row r="43" spans="1:19">
      <c r="A43" s="3" t="s">
        <v>19</v>
      </c>
      <c r="B43" s="3">
        <v>41</v>
      </c>
      <c r="C43" s="3" t="s">
        <v>235</v>
      </c>
      <c r="D43" s="3">
        <v>4104</v>
      </c>
      <c r="E43" s="4" t="s">
        <v>236</v>
      </c>
      <c r="F43" s="3">
        <v>4104026</v>
      </c>
      <c r="G43" s="4" t="s">
        <v>239</v>
      </c>
      <c r="H43" s="4" t="s">
        <v>239</v>
      </c>
      <c r="I43" s="3">
        <v>410402600</v>
      </c>
      <c r="J43" s="4" t="s">
        <v>240</v>
      </c>
      <c r="K43" s="3">
        <v>10</v>
      </c>
      <c r="L43" s="9">
        <v>300000</v>
      </c>
      <c r="M43" s="9">
        <v>3000000</v>
      </c>
      <c r="N43" s="9">
        <v>0</v>
      </c>
      <c r="O43" s="9">
        <v>3000000</v>
      </c>
      <c r="P43" s="9">
        <v>0</v>
      </c>
      <c r="Q43" s="9">
        <v>0</v>
      </c>
      <c r="R43" s="9">
        <v>0</v>
      </c>
      <c r="S43" s="9">
        <v>0</v>
      </c>
    </row>
    <row r="44" spans="1:19">
      <c r="A44" s="3" t="s">
        <v>19</v>
      </c>
      <c r="B44" s="3">
        <v>41</v>
      </c>
      <c r="C44" s="3" t="s">
        <v>235</v>
      </c>
      <c r="D44" s="3">
        <v>4104</v>
      </c>
      <c r="E44" s="4" t="s">
        <v>236</v>
      </c>
      <c r="F44" s="3">
        <v>4104027</v>
      </c>
      <c r="G44" s="4" t="s">
        <v>241</v>
      </c>
      <c r="H44" s="4" t="s">
        <v>241</v>
      </c>
      <c r="I44" s="3">
        <v>410402700</v>
      </c>
      <c r="J44" s="4" t="s">
        <v>242</v>
      </c>
      <c r="K44" s="3">
        <v>10</v>
      </c>
      <c r="L44" s="9">
        <v>450000</v>
      </c>
      <c r="M44" s="9">
        <v>4500000</v>
      </c>
      <c r="N44" s="9">
        <v>0</v>
      </c>
      <c r="O44" s="9">
        <v>4500000</v>
      </c>
      <c r="P44" s="9">
        <v>0</v>
      </c>
      <c r="Q44" s="9">
        <v>0</v>
      </c>
      <c r="R44" s="9">
        <v>0</v>
      </c>
      <c r="S44" s="9">
        <v>0</v>
      </c>
    </row>
    <row r="45" spans="1:19">
      <c r="A45" s="3" t="s">
        <v>19</v>
      </c>
      <c r="B45" s="3"/>
      <c r="D45" s="3"/>
      <c r="E45" s="4" t="s">
        <v>243</v>
      </c>
      <c r="G45" s="4" t="s">
        <v>244</v>
      </c>
      <c r="I45" s="3"/>
      <c r="J45" s="4" t="s">
        <v>245</v>
      </c>
      <c r="K45" s="3">
        <v>3</v>
      </c>
      <c r="L45" s="9">
        <v>30000000</v>
      </c>
      <c r="M45" s="9">
        <v>90000000</v>
      </c>
      <c r="N45" s="9">
        <v>0</v>
      </c>
      <c r="O45" s="9">
        <v>90000000</v>
      </c>
      <c r="P45" s="9">
        <v>0</v>
      </c>
      <c r="Q45" s="9">
        <v>0</v>
      </c>
      <c r="R45" s="9">
        <v>0</v>
      </c>
      <c r="S45" s="9">
        <v>0</v>
      </c>
    </row>
    <row r="46" spans="1:19">
      <c r="A46" s="3" t="s">
        <v>19</v>
      </c>
      <c r="B46" s="3"/>
      <c r="D46" s="3"/>
      <c r="E46" s="4" t="s">
        <v>243</v>
      </c>
      <c r="G46" s="4" t="s">
        <v>246</v>
      </c>
      <c r="I46" s="3">
        <v>450201801</v>
      </c>
      <c r="J46" s="4" t="s">
        <v>247</v>
      </c>
      <c r="K46" s="3">
        <v>1</v>
      </c>
      <c r="L46" s="9">
        <v>55000000</v>
      </c>
      <c r="M46" s="9">
        <v>55000000</v>
      </c>
      <c r="N46" s="9">
        <v>30000000</v>
      </c>
      <c r="O46" s="9">
        <v>25000000</v>
      </c>
      <c r="P46" s="9">
        <v>0</v>
      </c>
      <c r="Q46" s="9">
        <v>0</v>
      </c>
      <c r="R46" s="9">
        <v>0</v>
      </c>
      <c r="S46" s="9">
        <v>0</v>
      </c>
    </row>
    <row r="47" spans="1:19">
      <c r="A47" s="3" t="s">
        <v>19</v>
      </c>
      <c r="B47" s="3"/>
      <c r="D47" s="3"/>
      <c r="E47" s="4" t="s">
        <v>243</v>
      </c>
      <c r="G47" s="4" t="s">
        <v>248</v>
      </c>
      <c r="I47" s="3">
        <v>410305502</v>
      </c>
      <c r="J47" s="4" t="s">
        <v>249</v>
      </c>
      <c r="K47" s="3">
        <v>3</v>
      </c>
      <c r="L47" s="9">
        <v>20000000</v>
      </c>
      <c r="M47" s="9">
        <v>60000000</v>
      </c>
      <c r="N47" s="9">
        <v>0</v>
      </c>
      <c r="O47" s="9">
        <v>60000000</v>
      </c>
      <c r="P47" s="9">
        <v>0</v>
      </c>
      <c r="Q47" s="9">
        <v>0</v>
      </c>
      <c r="R47" s="9">
        <v>0</v>
      </c>
      <c r="S47" s="9">
        <v>0</v>
      </c>
    </row>
    <row r="48" spans="1:19">
      <c r="A48" s="3" t="s">
        <v>19</v>
      </c>
      <c r="B48" s="3"/>
      <c r="D48" s="3"/>
      <c r="E48" s="4" t="s">
        <v>243</v>
      </c>
      <c r="G48" s="4" t="s">
        <v>250</v>
      </c>
      <c r="I48" s="3"/>
      <c r="J48" s="4" t="s">
        <v>251</v>
      </c>
      <c r="K48" s="3">
        <v>4</v>
      </c>
      <c r="L48" s="9">
        <v>30000000</v>
      </c>
      <c r="M48" s="9">
        <v>120000000</v>
      </c>
      <c r="N48" s="9">
        <v>0</v>
      </c>
      <c r="O48" s="9">
        <v>120000000</v>
      </c>
      <c r="P48" s="9">
        <v>0</v>
      </c>
      <c r="Q48" s="9">
        <v>0</v>
      </c>
      <c r="R48" s="9">
        <v>0</v>
      </c>
      <c r="S48" s="9">
        <v>0</v>
      </c>
    </row>
    <row r="49" spans="1:19">
      <c r="A49" s="3" t="s">
        <v>19</v>
      </c>
      <c r="B49" s="3">
        <v>19</v>
      </c>
      <c r="C49" s="3" t="s">
        <v>252</v>
      </c>
      <c r="D49" s="3">
        <v>1903</v>
      </c>
      <c r="E49" s="4" t="s">
        <v>253</v>
      </c>
      <c r="F49" s="3">
        <v>1903011</v>
      </c>
      <c r="G49" s="4" t="s">
        <v>254</v>
      </c>
      <c r="H49" s="4" t="s">
        <v>254</v>
      </c>
      <c r="I49" s="3">
        <v>190301100</v>
      </c>
      <c r="J49" s="4" t="s">
        <v>255</v>
      </c>
      <c r="K49" s="3">
        <v>250</v>
      </c>
      <c r="L49" s="9">
        <v>1800000</v>
      </c>
      <c r="M49" s="9">
        <v>450000000</v>
      </c>
      <c r="N49" s="9">
        <v>0</v>
      </c>
      <c r="O49" s="9">
        <v>450000000</v>
      </c>
      <c r="P49" s="9">
        <v>0</v>
      </c>
      <c r="Q49" s="9">
        <v>0</v>
      </c>
      <c r="R49" s="9">
        <v>0</v>
      </c>
      <c r="S49" s="9">
        <v>0</v>
      </c>
    </row>
    <row r="50" spans="1:19">
      <c r="A50" s="3" t="s">
        <v>19</v>
      </c>
      <c r="B50" s="3">
        <v>19</v>
      </c>
      <c r="C50" s="3" t="s">
        <v>252</v>
      </c>
      <c r="D50" s="3">
        <v>1903</v>
      </c>
      <c r="E50" s="4" t="s">
        <v>253</v>
      </c>
      <c r="F50" s="3">
        <v>1903015</v>
      </c>
      <c r="G50" s="4" t="s">
        <v>256</v>
      </c>
      <c r="H50" s="4" t="s">
        <v>256</v>
      </c>
      <c r="I50" s="3">
        <v>190301500</v>
      </c>
      <c r="J50" s="4" t="s">
        <v>257</v>
      </c>
      <c r="K50" s="3">
        <v>100</v>
      </c>
      <c r="L50" s="9">
        <v>500000</v>
      </c>
      <c r="M50" s="9">
        <v>50000000</v>
      </c>
      <c r="N50" s="9">
        <v>0</v>
      </c>
      <c r="O50" s="9">
        <v>50000000</v>
      </c>
      <c r="P50" s="9">
        <v>0</v>
      </c>
      <c r="Q50" s="9">
        <v>0</v>
      </c>
      <c r="R50" s="9">
        <v>0</v>
      </c>
      <c r="S50" s="9">
        <v>0</v>
      </c>
    </row>
    <row r="51" spans="1:19">
      <c r="A51" s="3" t="s">
        <v>19</v>
      </c>
      <c r="B51" s="3">
        <v>19</v>
      </c>
      <c r="C51" s="3" t="s">
        <v>252</v>
      </c>
      <c r="D51" s="3">
        <v>1903</v>
      </c>
      <c r="E51" s="4" t="s">
        <v>253</v>
      </c>
      <c r="F51" s="3">
        <v>1903023</v>
      </c>
      <c r="G51" s="4" t="s">
        <v>258</v>
      </c>
      <c r="H51" s="4" t="s">
        <v>258</v>
      </c>
      <c r="I51" s="3">
        <v>190302300</v>
      </c>
      <c r="J51" s="4" t="s">
        <v>259</v>
      </c>
      <c r="K51" s="3">
        <v>100</v>
      </c>
      <c r="L51" s="9">
        <v>500000</v>
      </c>
      <c r="M51" s="9">
        <v>50000000</v>
      </c>
      <c r="N51" s="9">
        <v>0</v>
      </c>
      <c r="O51" s="9">
        <v>50000000</v>
      </c>
      <c r="P51" s="9">
        <v>0</v>
      </c>
      <c r="Q51" s="9">
        <v>0</v>
      </c>
      <c r="R51" s="9">
        <v>0</v>
      </c>
      <c r="S51" s="9">
        <v>0</v>
      </c>
    </row>
    <row r="52" spans="1:19">
      <c r="A52" s="3" t="s">
        <v>19</v>
      </c>
      <c r="B52" s="3">
        <v>19</v>
      </c>
      <c r="C52" s="3" t="s">
        <v>252</v>
      </c>
      <c r="D52" s="3">
        <v>1903</v>
      </c>
      <c r="E52" s="4" t="s">
        <v>253</v>
      </c>
      <c r="F52" s="3">
        <v>1903025</v>
      </c>
      <c r="G52" s="4" t="s">
        <v>260</v>
      </c>
      <c r="H52" s="4" t="s">
        <v>260</v>
      </c>
      <c r="I52" s="3">
        <v>190302500</v>
      </c>
      <c r="J52" s="4" t="s">
        <v>261</v>
      </c>
      <c r="K52" s="3">
        <v>4</v>
      </c>
      <c r="L52" s="9">
        <v>100000000</v>
      </c>
      <c r="M52" s="9">
        <v>400000000</v>
      </c>
      <c r="N52" s="9">
        <v>0</v>
      </c>
      <c r="O52" s="9">
        <v>400000000</v>
      </c>
      <c r="P52" s="9">
        <v>0</v>
      </c>
      <c r="Q52" s="9">
        <v>0</v>
      </c>
      <c r="R52" s="9">
        <v>0</v>
      </c>
      <c r="S52" s="9">
        <v>0</v>
      </c>
    </row>
    <row r="53" spans="1:19">
      <c r="A53" s="3" t="s">
        <v>19</v>
      </c>
      <c r="B53" s="3"/>
      <c r="D53" s="3"/>
      <c r="E53" s="4" t="s">
        <v>253</v>
      </c>
      <c r="G53" s="4" t="s">
        <v>262</v>
      </c>
      <c r="I53" s="3"/>
      <c r="J53" s="4" t="s">
        <v>263</v>
      </c>
      <c r="K53" s="3">
        <v>1</v>
      </c>
      <c r="L53" s="9">
        <v>80000000</v>
      </c>
      <c r="M53" s="9">
        <v>80000000</v>
      </c>
      <c r="N53" s="9">
        <v>0</v>
      </c>
      <c r="O53" s="9">
        <v>80000000</v>
      </c>
      <c r="P53" s="9">
        <v>0</v>
      </c>
      <c r="Q53" s="9">
        <v>0</v>
      </c>
      <c r="R53" s="9">
        <v>0</v>
      </c>
      <c r="S53" s="9">
        <v>0</v>
      </c>
    </row>
    <row r="54" spans="1:19">
      <c r="A54" s="3" t="s">
        <v>19</v>
      </c>
      <c r="B54" s="3">
        <v>41</v>
      </c>
      <c r="C54" s="3" t="s">
        <v>235</v>
      </c>
      <c r="D54" s="3">
        <v>4104</v>
      </c>
      <c r="E54" s="4" t="s">
        <v>264</v>
      </c>
      <c r="F54" s="3">
        <v>4104002</v>
      </c>
      <c r="G54" s="4" t="s">
        <v>265</v>
      </c>
      <c r="H54" s="4" t="s">
        <v>265</v>
      </c>
      <c r="I54" s="3">
        <v>410400200</v>
      </c>
      <c r="J54" s="4" t="s">
        <v>265</v>
      </c>
      <c r="K54" s="3">
        <v>1</v>
      </c>
      <c r="L54" s="9">
        <v>40000000</v>
      </c>
      <c r="M54" s="9">
        <v>40000000</v>
      </c>
      <c r="N54" s="9">
        <v>40000000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>
      <c r="A55" s="3" t="s">
        <v>19</v>
      </c>
      <c r="B55" s="3">
        <v>41</v>
      </c>
      <c r="C55" s="3" t="s">
        <v>235</v>
      </c>
      <c r="D55" s="3">
        <v>4104</v>
      </c>
      <c r="E55" s="4" t="s">
        <v>264</v>
      </c>
      <c r="F55" s="3">
        <v>4104008</v>
      </c>
      <c r="G55" s="4" t="s">
        <v>266</v>
      </c>
      <c r="H55" s="4" t="s">
        <v>266</v>
      </c>
      <c r="I55" s="3">
        <v>410400800</v>
      </c>
      <c r="J55" s="4" t="s">
        <v>267</v>
      </c>
      <c r="K55" s="3">
        <v>400</v>
      </c>
      <c r="L55" s="9">
        <v>725000</v>
      </c>
      <c r="M55" s="9">
        <v>290000000</v>
      </c>
      <c r="N55" s="9">
        <v>0</v>
      </c>
      <c r="O55" s="9">
        <v>290000000</v>
      </c>
      <c r="P55" s="9">
        <v>0</v>
      </c>
      <c r="Q55" s="9">
        <v>0</v>
      </c>
      <c r="R55" s="9">
        <v>0</v>
      </c>
      <c r="S55" s="9">
        <v>0</v>
      </c>
    </row>
    <row r="56" spans="1:19">
      <c r="A56" s="3" t="s">
        <v>19</v>
      </c>
      <c r="B56" s="3"/>
      <c r="D56" s="3"/>
      <c r="E56" s="4" t="s">
        <v>264</v>
      </c>
      <c r="G56" s="4" t="s">
        <v>268</v>
      </c>
      <c r="I56" s="3"/>
      <c r="J56" s="4" t="s">
        <v>269</v>
      </c>
      <c r="K56" s="3">
        <v>1</v>
      </c>
      <c r="L56" s="9">
        <v>50000000</v>
      </c>
      <c r="M56" s="9">
        <v>50000000</v>
      </c>
      <c r="N56" s="9">
        <v>15000000</v>
      </c>
      <c r="O56" s="9">
        <v>35000000</v>
      </c>
      <c r="P56" s="9">
        <v>0</v>
      </c>
      <c r="Q56" s="9">
        <v>0</v>
      </c>
      <c r="R56" s="9">
        <v>0</v>
      </c>
      <c r="S56" s="9">
        <v>0</v>
      </c>
    </row>
    <row r="57" spans="1:19">
      <c r="A57" s="3" t="s">
        <v>19</v>
      </c>
      <c r="B57" s="3">
        <v>41</v>
      </c>
      <c r="C57" s="3" t="s">
        <v>235</v>
      </c>
      <c r="D57" s="3">
        <v>4103</v>
      </c>
      <c r="E57" s="4" t="s">
        <v>270</v>
      </c>
      <c r="F57" s="3">
        <v>4103065</v>
      </c>
      <c r="G57" s="4" t="s">
        <v>271</v>
      </c>
      <c r="H57" s="4" t="s">
        <v>271</v>
      </c>
      <c r="I57" s="3">
        <v>410306500</v>
      </c>
      <c r="J57" s="4" t="s">
        <v>272</v>
      </c>
      <c r="K57" s="3">
        <v>100</v>
      </c>
      <c r="L57" s="9">
        <v>3840000</v>
      </c>
      <c r="M57" s="9">
        <v>384000000</v>
      </c>
      <c r="N57" s="9">
        <v>0</v>
      </c>
      <c r="O57" s="9">
        <v>0</v>
      </c>
      <c r="P57" s="9">
        <v>0</v>
      </c>
      <c r="Q57" s="9">
        <v>384000000</v>
      </c>
      <c r="R57" s="9">
        <v>0</v>
      </c>
      <c r="S57" s="9">
        <v>0</v>
      </c>
    </row>
    <row r="58" spans="1:19">
      <c r="A58" s="3" t="s">
        <v>19</v>
      </c>
      <c r="B58" s="3">
        <v>40</v>
      </c>
      <c r="C58" s="3" t="s">
        <v>223</v>
      </c>
      <c r="D58" s="3">
        <v>4003</v>
      </c>
      <c r="E58" s="4" t="s">
        <v>273</v>
      </c>
      <c r="F58" s="3">
        <v>4003021</v>
      </c>
      <c r="G58" s="4" t="s">
        <v>274</v>
      </c>
      <c r="H58" s="4" t="s">
        <v>274</v>
      </c>
      <c r="I58" s="3">
        <v>400302100</v>
      </c>
      <c r="J58" s="4" t="s">
        <v>275</v>
      </c>
      <c r="K58" s="3">
        <v>100</v>
      </c>
      <c r="L58" s="9">
        <v>350000</v>
      </c>
      <c r="M58" s="9">
        <v>35000000</v>
      </c>
      <c r="N58" s="9">
        <v>0</v>
      </c>
      <c r="O58" s="9">
        <v>35000000</v>
      </c>
      <c r="P58" s="9">
        <v>0</v>
      </c>
      <c r="Q58" s="9">
        <v>0</v>
      </c>
      <c r="R58" s="9">
        <v>0</v>
      </c>
      <c r="S58" s="9">
        <v>0</v>
      </c>
    </row>
    <row r="59" spans="1:19">
      <c r="A59" s="3" t="s">
        <v>19</v>
      </c>
      <c r="B59" s="3">
        <v>40</v>
      </c>
      <c r="C59" s="3" t="s">
        <v>223</v>
      </c>
      <c r="D59" s="3">
        <v>4003</v>
      </c>
      <c r="E59" s="4" t="s">
        <v>273</v>
      </c>
      <c r="F59" s="3">
        <v>4003022</v>
      </c>
      <c r="G59" s="4" t="s">
        <v>276</v>
      </c>
      <c r="H59" s="4" t="s">
        <v>276</v>
      </c>
      <c r="I59" s="3">
        <v>400302200</v>
      </c>
      <c r="J59" s="4" t="s">
        <v>277</v>
      </c>
      <c r="K59" s="3">
        <v>1</v>
      </c>
      <c r="L59" s="9">
        <v>150000000</v>
      </c>
      <c r="M59" s="9">
        <v>150000000</v>
      </c>
      <c r="N59" s="9">
        <v>0</v>
      </c>
      <c r="O59" s="9">
        <v>150000000</v>
      </c>
      <c r="P59" s="9">
        <v>0</v>
      </c>
      <c r="Q59" s="9">
        <v>0</v>
      </c>
      <c r="R59" s="9">
        <v>0</v>
      </c>
      <c r="S59" s="9">
        <v>0</v>
      </c>
    </row>
    <row r="60" spans="1:19">
      <c r="A60" s="3" t="s">
        <v>19</v>
      </c>
      <c r="B60" s="3">
        <v>40</v>
      </c>
      <c r="C60" s="3" t="s">
        <v>223</v>
      </c>
      <c r="D60" s="3">
        <v>4003</v>
      </c>
      <c r="E60" s="4" t="s">
        <v>273</v>
      </c>
      <c r="F60" s="3">
        <v>4003023</v>
      </c>
      <c r="G60" s="4" t="s">
        <v>278</v>
      </c>
      <c r="H60" s="4" t="s">
        <v>278</v>
      </c>
      <c r="I60" s="3">
        <v>400302300</v>
      </c>
      <c r="J60" s="4" t="s">
        <v>279</v>
      </c>
      <c r="K60" s="3">
        <v>1</v>
      </c>
      <c r="L60" s="9">
        <v>35000000</v>
      </c>
      <c r="M60" s="9">
        <v>35000000</v>
      </c>
      <c r="N60" s="9">
        <v>0</v>
      </c>
      <c r="O60" s="9">
        <v>35000000</v>
      </c>
      <c r="P60" s="9">
        <v>0</v>
      </c>
      <c r="Q60" s="9">
        <v>0</v>
      </c>
      <c r="R60" s="9">
        <v>0</v>
      </c>
      <c r="S60" s="9">
        <v>0</v>
      </c>
    </row>
    <row r="61" spans="1:19">
      <c r="A61" s="3" t="s">
        <v>19</v>
      </c>
      <c r="B61" s="3">
        <v>41</v>
      </c>
      <c r="C61" s="3" t="s">
        <v>235</v>
      </c>
      <c r="D61" s="3">
        <v>4101</v>
      </c>
      <c r="E61" s="4" t="s">
        <v>280</v>
      </c>
      <c r="F61" s="3">
        <v>4101017</v>
      </c>
      <c r="G61" s="4" t="s">
        <v>281</v>
      </c>
      <c r="H61" s="4" t="s">
        <v>281</v>
      </c>
      <c r="I61" s="3">
        <v>410101700</v>
      </c>
      <c r="J61" s="4" t="s">
        <v>282</v>
      </c>
      <c r="K61" s="3">
        <v>1</v>
      </c>
      <c r="L61" s="9">
        <v>460000000</v>
      </c>
      <c r="M61" s="9">
        <v>460000000</v>
      </c>
      <c r="N61" s="9">
        <v>0</v>
      </c>
      <c r="O61" s="9">
        <v>0</v>
      </c>
      <c r="P61" s="9">
        <v>0</v>
      </c>
      <c r="Q61" s="9">
        <v>460000000</v>
      </c>
      <c r="R61" s="9">
        <v>0</v>
      </c>
      <c r="S61" s="9">
        <v>0</v>
      </c>
    </row>
    <row r="62" spans="1:19">
      <c r="A62" s="3" t="s">
        <v>19</v>
      </c>
      <c r="B62" s="3">
        <v>41</v>
      </c>
      <c r="C62" s="3" t="s">
        <v>235</v>
      </c>
      <c r="D62" s="3">
        <v>4101</v>
      </c>
      <c r="E62" s="4" t="s">
        <v>280</v>
      </c>
      <c r="F62" s="3">
        <v>4101018</v>
      </c>
      <c r="G62" s="4" t="s">
        <v>283</v>
      </c>
      <c r="H62" s="4" t="s">
        <v>283</v>
      </c>
      <c r="I62" s="3">
        <v>410101802</v>
      </c>
      <c r="J62" s="4" t="s">
        <v>284</v>
      </c>
      <c r="K62" s="3">
        <v>1</v>
      </c>
      <c r="L62" s="9">
        <v>76000000</v>
      </c>
      <c r="M62" s="9">
        <v>76000000</v>
      </c>
      <c r="N62" s="9">
        <v>76000000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</row>
    <row r="63" spans="1:19">
      <c r="A63" s="3" t="s">
        <v>19</v>
      </c>
      <c r="B63" s="3">
        <v>45</v>
      </c>
      <c r="C63" s="3" t="s">
        <v>170</v>
      </c>
      <c r="D63" s="3">
        <v>4503</v>
      </c>
      <c r="E63" s="4" t="s">
        <v>280</v>
      </c>
      <c r="F63" s="3">
        <v>4503012</v>
      </c>
      <c r="G63" s="4" t="s">
        <v>285</v>
      </c>
      <c r="H63" s="4" t="s">
        <v>285</v>
      </c>
      <c r="I63" s="3">
        <v>450301200</v>
      </c>
      <c r="J63" s="4" t="s">
        <v>286</v>
      </c>
      <c r="K63" s="3">
        <v>100</v>
      </c>
      <c r="L63" s="9">
        <v>42000</v>
      </c>
      <c r="M63" s="9">
        <v>4200000</v>
      </c>
      <c r="N63" s="9">
        <v>4200000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</row>
    <row r="64" spans="1:19">
      <c r="A64" s="3" t="s">
        <v>19</v>
      </c>
      <c r="B64" s="3">
        <v>41</v>
      </c>
      <c r="C64" s="3" t="s">
        <v>235</v>
      </c>
      <c r="D64" s="3">
        <v>4101</v>
      </c>
      <c r="E64" s="4" t="s">
        <v>280</v>
      </c>
      <c r="F64" s="3">
        <v>4101031</v>
      </c>
      <c r="G64" s="4" t="s">
        <v>287</v>
      </c>
      <c r="H64" s="4" t="s">
        <v>287</v>
      </c>
      <c r="I64" s="3">
        <v>410103100</v>
      </c>
      <c r="J64" s="4" t="s">
        <v>288</v>
      </c>
      <c r="K64" s="3">
        <v>20</v>
      </c>
      <c r="L64" s="9">
        <v>40000000</v>
      </c>
      <c r="M64" s="9">
        <v>800000000</v>
      </c>
      <c r="N64" s="9">
        <v>0</v>
      </c>
      <c r="O64" s="9">
        <v>0</v>
      </c>
      <c r="P64" s="9">
        <v>0</v>
      </c>
      <c r="Q64" s="9">
        <v>800000000</v>
      </c>
      <c r="R64" s="9">
        <v>0</v>
      </c>
      <c r="S64" s="9">
        <v>0</v>
      </c>
    </row>
    <row r="65" spans="1:19">
      <c r="A65" s="3" t="s">
        <v>19</v>
      </c>
      <c r="B65" s="3">
        <v>41</v>
      </c>
      <c r="C65" s="3" t="s">
        <v>235</v>
      </c>
      <c r="D65" s="3">
        <v>4101</v>
      </c>
      <c r="E65" s="4" t="s">
        <v>280</v>
      </c>
      <c r="F65" s="3">
        <v>4101031</v>
      </c>
      <c r="G65" s="4" t="s">
        <v>287</v>
      </c>
      <c r="H65" s="4" t="s">
        <v>287</v>
      </c>
      <c r="I65" s="3">
        <v>410103110</v>
      </c>
      <c r="J65" s="4" t="s">
        <v>289</v>
      </c>
      <c r="K65" s="3">
        <v>20</v>
      </c>
      <c r="L65" s="9">
        <v>1500000</v>
      </c>
      <c r="M65" s="9">
        <v>30000000</v>
      </c>
      <c r="N65" s="9">
        <v>30000000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</row>
    <row r="66" spans="1:19">
      <c r="A66" s="3" t="s">
        <v>19</v>
      </c>
      <c r="B66" s="3">
        <v>41</v>
      </c>
      <c r="C66" s="3" t="s">
        <v>235</v>
      </c>
      <c r="D66" s="3">
        <v>4101</v>
      </c>
      <c r="E66" s="4" t="s">
        <v>280</v>
      </c>
      <c r="F66" s="3">
        <v>4101042</v>
      </c>
      <c r="G66" s="4" t="s">
        <v>290</v>
      </c>
      <c r="H66" s="4" t="s">
        <v>290</v>
      </c>
      <c r="I66" s="3">
        <v>410104200</v>
      </c>
      <c r="J66" s="4" t="s">
        <v>291</v>
      </c>
      <c r="K66" s="3">
        <v>200</v>
      </c>
      <c r="L66" s="9">
        <v>1700000</v>
      </c>
      <c r="M66" s="9">
        <v>340000000</v>
      </c>
      <c r="N66" s="9">
        <v>0</v>
      </c>
      <c r="O66" s="9">
        <v>340000000</v>
      </c>
      <c r="P66" s="9">
        <v>0</v>
      </c>
      <c r="Q66" s="9">
        <v>0</v>
      </c>
      <c r="R66" s="9">
        <v>0</v>
      </c>
      <c r="S66" s="9">
        <v>0</v>
      </c>
    </row>
    <row r="67" spans="1:19">
      <c r="A67" s="3" t="s">
        <v>19</v>
      </c>
      <c r="B67" s="3">
        <v>41</v>
      </c>
      <c r="C67" s="3" t="s">
        <v>235</v>
      </c>
      <c r="D67" s="3">
        <v>4101</v>
      </c>
      <c r="E67" s="4" t="s">
        <v>280</v>
      </c>
      <c r="F67" s="3">
        <v>4101042</v>
      </c>
      <c r="G67" s="4" t="s">
        <v>290</v>
      </c>
      <c r="H67" s="4" t="s">
        <v>290</v>
      </c>
      <c r="I67" s="3">
        <v>410104201</v>
      </c>
      <c r="J67" s="4" t="s">
        <v>292</v>
      </c>
      <c r="K67" s="3">
        <v>400</v>
      </c>
      <c r="L67" s="9">
        <v>170000</v>
      </c>
      <c r="M67" s="9">
        <v>68000000</v>
      </c>
      <c r="N67" s="9">
        <v>68000000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</row>
    <row r="68" spans="1:19">
      <c r="A68" s="3" t="s">
        <v>19</v>
      </c>
      <c r="B68" s="3">
        <v>41</v>
      </c>
      <c r="C68" s="3" t="s">
        <v>235</v>
      </c>
      <c r="D68" s="3">
        <v>4101</v>
      </c>
      <c r="E68" s="4" t="s">
        <v>280</v>
      </c>
      <c r="F68" s="3">
        <v>4101047</v>
      </c>
      <c r="G68" s="4" t="s">
        <v>293</v>
      </c>
      <c r="H68" s="4" t="s">
        <v>293</v>
      </c>
      <c r="I68" s="3">
        <v>410104702</v>
      </c>
      <c r="J68" s="4" t="s">
        <v>294</v>
      </c>
      <c r="K68" s="3">
        <v>2</v>
      </c>
      <c r="L68" s="9">
        <v>12000000</v>
      </c>
      <c r="M68" s="9">
        <v>24000000</v>
      </c>
      <c r="N68" s="9">
        <v>24000000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</row>
    <row r="69" spans="1:19">
      <c r="A69" s="3" t="s">
        <v>19</v>
      </c>
      <c r="B69" s="3"/>
      <c r="D69" s="3"/>
      <c r="E69" s="4" t="s">
        <v>280</v>
      </c>
      <c r="G69" s="4" t="s">
        <v>295</v>
      </c>
      <c r="I69" s="3"/>
      <c r="J69" s="4" t="s">
        <v>295</v>
      </c>
      <c r="K69" s="3">
        <v>1</v>
      </c>
      <c r="L69" s="9">
        <v>72357741</v>
      </c>
      <c r="M69" s="9">
        <v>72357741</v>
      </c>
      <c r="N69" s="9">
        <v>72357741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</row>
    <row r="70" spans="1:19">
      <c r="A70" s="3" t="s">
        <v>19</v>
      </c>
      <c r="B70" s="3">
        <v>21</v>
      </c>
      <c r="C70" s="3" t="s">
        <v>296</v>
      </c>
      <c r="D70" s="3">
        <v>2101</v>
      </c>
      <c r="E70" s="4" t="s">
        <v>297</v>
      </c>
      <c r="F70" s="3">
        <v>2101011</v>
      </c>
      <c r="G70" s="4" t="s">
        <v>298</v>
      </c>
      <c r="H70" s="4" t="s">
        <v>298</v>
      </c>
      <c r="I70" s="3">
        <v>210101100</v>
      </c>
      <c r="J70" s="4" t="s">
        <v>299</v>
      </c>
      <c r="K70" s="3">
        <v>3</v>
      </c>
      <c r="L70" s="9">
        <v>350000000</v>
      </c>
      <c r="M70" s="9">
        <v>1050000000</v>
      </c>
      <c r="N70" s="9">
        <v>0</v>
      </c>
      <c r="O70" s="9">
        <v>0</v>
      </c>
      <c r="P70" s="9">
        <v>1050000000</v>
      </c>
      <c r="Q70" s="9">
        <v>0</v>
      </c>
      <c r="R70" s="9">
        <v>0</v>
      </c>
      <c r="S70" s="9">
        <v>0</v>
      </c>
    </row>
    <row r="71" spans="1:19">
      <c r="A71" s="3" t="s">
        <v>19</v>
      </c>
      <c r="B71" s="3">
        <v>21</v>
      </c>
      <c r="C71" s="3" t="s">
        <v>296</v>
      </c>
      <c r="D71" s="3">
        <v>2102</v>
      </c>
      <c r="E71" s="4" t="s">
        <v>300</v>
      </c>
      <c r="F71" s="3">
        <v>2102045</v>
      </c>
      <c r="G71" s="4" t="s">
        <v>301</v>
      </c>
      <c r="H71" s="4" t="s">
        <v>301</v>
      </c>
      <c r="I71" s="3">
        <v>210204501</v>
      </c>
      <c r="J71" s="4" t="s">
        <v>302</v>
      </c>
      <c r="K71" s="3">
        <v>20</v>
      </c>
      <c r="L71" s="9">
        <v>5000000</v>
      </c>
      <c r="M71" s="9">
        <v>100000000</v>
      </c>
      <c r="N71" s="9">
        <v>0</v>
      </c>
      <c r="O71" s="9">
        <v>0</v>
      </c>
      <c r="P71" s="9">
        <v>100000000</v>
      </c>
      <c r="Q71" s="9">
        <v>0</v>
      </c>
      <c r="R71" s="9">
        <v>0</v>
      </c>
      <c r="S71" s="9">
        <v>0</v>
      </c>
    </row>
    <row r="72" spans="1:19">
      <c r="A72" s="3" t="s">
        <v>19</v>
      </c>
      <c r="B72" s="3"/>
      <c r="D72" s="3"/>
      <c r="E72" s="4" t="s">
        <v>300</v>
      </c>
      <c r="G72" s="4" t="s">
        <v>303</v>
      </c>
      <c r="I72" s="3"/>
      <c r="J72" s="4" t="s">
        <v>304</v>
      </c>
      <c r="K72" s="3">
        <v>50</v>
      </c>
      <c r="L72" s="9">
        <v>15608396</v>
      </c>
      <c r="M72" s="9">
        <v>780419800</v>
      </c>
      <c r="N72" s="9">
        <v>0</v>
      </c>
      <c r="O72" s="9">
        <v>0</v>
      </c>
      <c r="P72" s="9">
        <v>780419822</v>
      </c>
      <c r="Q72" s="9">
        <v>0</v>
      </c>
      <c r="R72" s="9">
        <v>0</v>
      </c>
      <c r="S72" s="9">
        <v>0</v>
      </c>
    </row>
    <row r="73" spans="1:19">
      <c r="A73" s="3" t="s">
        <v>19</v>
      </c>
      <c r="B73" s="3"/>
      <c r="D73" s="3"/>
      <c r="E73" s="4" t="s">
        <v>305</v>
      </c>
      <c r="G73" s="4" t="s">
        <v>306</v>
      </c>
      <c r="I73" s="3"/>
      <c r="J73" s="4" t="s">
        <v>307</v>
      </c>
      <c r="K73" s="3">
        <v>3</v>
      </c>
      <c r="L73" s="9">
        <v>40000000</v>
      </c>
      <c r="M73" s="9">
        <v>120000000</v>
      </c>
      <c r="N73" s="9">
        <v>120000000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</row>
    <row r="74" spans="1:19">
      <c r="A74" s="3" t="s">
        <v>19</v>
      </c>
      <c r="B74" s="3"/>
      <c r="D74" s="3"/>
      <c r="E74" s="4" t="s">
        <v>305</v>
      </c>
      <c r="G74" s="4" t="s">
        <v>306</v>
      </c>
      <c r="I74" s="3"/>
      <c r="J74" s="4" t="s">
        <v>308</v>
      </c>
      <c r="K74" s="3">
        <v>2</v>
      </c>
      <c r="L74" s="9">
        <v>40000000</v>
      </c>
      <c r="M74" s="9">
        <v>80000000</v>
      </c>
      <c r="N74" s="9">
        <v>80000000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</row>
    <row r="75" spans="1:19">
      <c r="A75" s="3" t="s">
        <v>19</v>
      </c>
      <c r="B75" s="3">
        <v>23</v>
      </c>
      <c r="C75" s="3" t="s">
        <v>309</v>
      </c>
      <c r="D75" s="3">
        <v>2301</v>
      </c>
      <c r="E75" s="4" t="s">
        <v>305</v>
      </c>
      <c r="F75" s="3">
        <v>2301047</v>
      </c>
      <c r="G75" s="4" t="s">
        <v>310</v>
      </c>
      <c r="H75" s="4" t="s">
        <v>310</v>
      </c>
      <c r="I75" s="3">
        <v>230104701</v>
      </c>
      <c r="J75" s="4" t="s">
        <v>311</v>
      </c>
      <c r="K75" s="3">
        <v>3</v>
      </c>
      <c r="L75" s="9">
        <v>5000000</v>
      </c>
      <c r="M75" s="9">
        <v>15000000</v>
      </c>
      <c r="N75" s="9">
        <v>15000000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</row>
    <row r="76" spans="1:19">
      <c r="A76" s="3" t="s">
        <v>19</v>
      </c>
      <c r="B76" s="3"/>
      <c r="D76" s="3"/>
      <c r="E76" s="4" t="s">
        <v>312</v>
      </c>
      <c r="G76" s="4" t="s">
        <v>313</v>
      </c>
      <c r="I76" s="3"/>
      <c r="J76" s="4" t="s">
        <v>314</v>
      </c>
      <c r="K76" s="3">
        <v>1</v>
      </c>
      <c r="L76" s="9">
        <v>56000000</v>
      </c>
      <c r="M76" s="9">
        <v>56000000</v>
      </c>
      <c r="N76" s="9">
        <v>0</v>
      </c>
      <c r="O76" s="9">
        <v>56000000</v>
      </c>
      <c r="P76" s="9">
        <v>0</v>
      </c>
      <c r="Q76" s="9">
        <v>0</v>
      </c>
      <c r="R76" s="9">
        <v>0</v>
      </c>
      <c r="S76" s="9">
        <v>0</v>
      </c>
    </row>
    <row r="77" spans="1:19">
      <c r="A77" s="3" t="s">
        <v>19</v>
      </c>
      <c r="B77" s="3"/>
      <c r="D77" s="3"/>
      <c r="E77" s="4" t="s">
        <v>312</v>
      </c>
      <c r="G77" s="4" t="s">
        <v>315</v>
      </c>
      <c r="I77" s="3"/>
      <c r="J77" s="4" t="s">
        <v>316</v>
      </c>
      <c r="K77" s="3">
        <v>4</v>
      </c>
      <c r="L77" s="9">
        <v>28000000</v>
      </c>
      <c r="M77" s="9">
        <v>112000000</v>
      </c>
      <c r="N77" s="9">
        <v>112000000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</row>
    <row r="78" spans="1:19">
      <c r="A78" s="3" t="s">
        <v>19</v>
      </c>
      <c r="B78" s="3"/>
      <c r="D78" s="3"/>
      <c r="E78" s="4" t="s">
        <v>312</v>
      </c>
      <c r="G78" s="4" t="s">
        <v>317</v>
      </c>
      <c r="I78" s="3"/>
      <c r="J78" s="4" t="s">
        <v>317</v>
      </c>
      <c r="K78" s="3">
        <v>1</v>
      </c>
      <c r="L78" s="9">
        <v>47000000</v>
      </c>
      <c r="M78" s="9">
        <v>47000000</v>
      </c>
      <c r="N78" s="9">
        <v>47000000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</row>
    <row r="79" spans="1:19">
      <c r="A79" s="3" t="s">
        <v>19</v>
      </c>
      <c r="B79" s="3"/>
      <c r="D79" s="3"/>
      <c r="E79" s="4" t="s">
        <v>312</v>
      </c>
      <c r="G79" s="4" t="s">
        <v>318</v>
      </c>
      <c r="I79" s="3">
        <v>330207001</v>
      </c>
      <c r="J79" s="4" t="s">
        <v>319</v>
      </c>
      <c r="K79" s="3">
        <v>3</v>
      </c>
      <c r="L79" s="9">
        <v>30000000</v>
      </c>
      <c r="M79" s="9">
        <v>90000000</v>
      </c>
      <c r="N79" s="9">
        <v>90000000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</row>
    <row r="80" spans="1:19">
      <c r="A80" s="3" t="s">
        <v>19</v>
      </c>
      <c r="B80" s="3"/>
      <c r="D80" s="3"/>
      <c r="E80" s="4" t="s">
        <v>312</v>
      </c>
      <c r="G80" s="4" t="s">
        <v>320</v>
      </c>
      <c r="I80" s="3"/>
      <c r="J80" s="4" t="s">
        <v>321</v>
      </c>
      <c r="K80" s="3">
        <v>1</v>
      </c>
      <c r="L80" s="9">
        <v>30000000</v>
      </c>
      <c r="M80" s="9">
        <v>30000000</v>
      </c>
      <c r="N80" s="9">
        <v>0</v>
      </c>
      <c r="O80" s="9">
        <v>30000000</v>
      </c>
      <c r="P80" s="9">
        <v>0</v>
      </c>
      <c r="Q80" s="9">
        <v>0</v>
      </c>
      <c r="R80" s="9">
        <v>0</v>
      </c>
      <c r="S80" s="9">
        <v>0</v>
      </c>
    </row>
    <row r="81" spans="1:19">
      <c r="A81" s="3" t="s">
        <v>19</v>
      </c>
      <c r="B81" s="3"/>
      <c r="D81" s="3"/>
      <c r="E81" s="4" t="s">
        <v>312</v>
      </c>
      <c r="G81" s="4" t="s">
        <v>322</v>
      </c>
      <c r="I81" s="3"/>
      <c r="J81" s="4" t="s">
        <v>323</v>
      </c>
      <c r="K81" s="3">
        <v>2</v>
      </c>
      <c r="L81" s="9">
        <v>30000000</v>
      </c>
      <c r="M81" s="9">
        <v>60000000</v>
      </c>
      <c r="N81" s="9">
        <v>60000000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</row>
    <row r="82" spans="1:19">
      <c r="A82" s="3" t="s">
        <v>19</v>
      </c>
      <c r="B82" s="3"/>
      <c r="D82" s="3"/>
      <c r="E82" s="4" t="s">
        <v>312</v>
      </c>
      <c r="G82" s="4" t="s">
        <v>324</v>
      </c>
      <c r="I82" s="3"/>
      <c r="J82" s="4" t="s">
        <v>325</v>
      </c>
      <c r="K82" s="3">
        <v>50</v>
      </c>
      <c r="L82" s="9">
        <v>1800000</v>
      </c>
      <c r="M82" s="9">
        <v>90000000</v>
      </c>
      <c r="N82" s="9">
        <v>0</v>
      </c>
      <c r="O82" s="9">
        <v>90000000</v>
      </c>
      <c r="P82" s="9">
        <v>0</v>
      </c>
      <c r="Q82" s="9">
        <v>0</v>
      </c>
      <c r="R82" s="9">
        <v>0</v>
      </c>
      <c r="S82" s="9">
        <v>0</v>
      </c>
    </row>
    <row r="83" spans="1:19">
      <c r="A83" s="3" t="s">
        <v>19</v>
      </c>
      <c r="B83" s="3"/>
      <c r="D83" s="3"/>
      <c r="E83" s="4" t="s">
        <v>326</v>
      </c>
      <c r="G83" s="4" t="s">
        <v>327</v>
      </c>
      <c r="I83" s="3"/>
      <c r="J83" s="4" t="s">
        <v>328</v>
      </c>
      <c r="K83" s="3">
        <v>1</v>
      </c>
      <c r="L83" s="9">
        <v>50000000</v>
      </c>
      <c r="M83" s="9">
        <v>50000000</v>
      </c>
      <c r="N83" s="9">
        <v>10000000</v>
      </c>
      <c r="O83" s="9">
        <v>40000000</v>
      </c>
      <c r="P83" s="9">
        <v>0</v>
      </c>
      <c r="Q83" s="9">
        <v>0</v>
      </c>
      <c r="R83" s="9">
        <v>0</v>
      </c>
      <c r="S83" s="9">
        <v>0</v>
      </c>
    </row>
    <row r="84" spans="1:19">
      <c r="A84" s="3" t="s">
        <v>19</v>
      </c>
      <c r="B84" s="3"/>
      <c r="D84" s="3"/>
      <c r="E84" s="4" t="s">
        <v>326</v>
      </c>
      <c r="G84" s="4" t="s">
        <v>329</v>
      </c>
      <c r="I84" s="3"/>
      <c r="J84" s="4" t="s">
        <v>329</v>
      </c>
      <c r="K84" s="3">
        <v>1</v>
      </c>
      <c r="L84" s="9">
        <v>39000000</v>
      </c>
      <c r="M84" s="9">
        <v>39000000</v>
      </c>
      <c r="N84" s="9">
        <v>39000000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</row>
    <row r="85" spans="1:19">
      <c r="A85" s="3" t="s">
        <v>19</v>
      </c>
      <c r="B85" s="3"/>
      <c r="D85" s="3"/>
      <c r="E85" s="4" t="s">
        <v>326</v>
      </c>
      <c r="G85" s="4" t="s">
        <v>330</v>
      </c>
      <c r="I85" s="3"/>
      <c r="J85" s="4" t="s">
        <v>331</v>
      </c>
      <c r="K85" s="3">
        <v>3</v>
      </c>
      <c r="L85" s="9">
        <v>35000000</v>
      </c>
      <c r="M85" s="9">
        <v>105000000</v>
      </c>
      <c r="N85" s="9">
        <v>0</v>
      </c>
      <c r="O85" s="9">
        <v>105000000</v>
      </c>
      <c r="P85" s="9">
        <v>0</v>
      </c>
      <c r="Q85" s="9">
        <v>0</v>
      </c>
      <c r="R85" s="9">
        <v>0</v>
      </c>
      <c r="S85" s="9">
        <v>0</v>
      </c>
    </row>
    <row r="86" spans="1:19">
      <c r="A86" s="3" t="s">
        <v>19</v>
      </c>
      <c r="B86" s="3"/>
      <c r="D86" s="3"/>
      <c r="E86" s="4" t="s">
        <v>326</v>
      </c>
      <c r="G86" s="4" t="s">
        <v>332</v>
      </c>
      <c r="I86" s="3">
        <v>30102301</v>
      </c>
      <c r="J86" s="4" t="s">
        <v>333</v>
      </c>
      <c r="K86" s="3">
        <v>50</v>
      </c>
      <c r="L86" s="9">
        <v>300000</v>
      </c>
      <c r="M86" s="9">
        <v>15000000</v>
      </c>
      <c r="N86" s="9">
        <v>15000000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</row>
    <row r="87" spans="1:19">
      <c r="A87" s="3" t="s">
        <v>19</v>
      </c>
      <c r="B87" s="3"/>
      <c r="D87" s="3"/>
      <c r="E87" s="4" t="s">
        <v>326</v>
      </c>
      <c r="G87" s="4" t="s">
        <v>334</v>
      </c>
      <c r="I87" s="3">
        <v>210600700</v>
      </c>
      <c r="J87" s="4" t="s">
        <v>335</v>
      </c>
      <c r="K87" s="3">
        <v>3</v>
      </c>
      <c r="L87" s="9">
        <v>11000000</v>
      </c>
      <c r="M87" s="9">
        <v>33000000</v>
      </c>
      <c r="N87" s="9">
        <v>0</v>
      </c>
      <c r="O87" s="9">
        <v>33000000</v>
      </c>
      <c r="P87" s="9">
        <v>0</v>
      </c>
      <c r="Q87" s="9">
        <v>0</v>
      </c>
      <c r="R87" s="9">
        <v>0</v>
      </c>
      <c r="S87" s="9">
        <v>0</v>
      </c>
    </row>
    <row r="88" spans="1:19">
      <c r="A88" s="3" t="s">
        <v>19</v>
      </c>
      <c r="B88" s="3"/>
      <c r="D88" s="3"/>
      <c r="E88" s="4" t="s">
        <v>336</v>
      </c>
      <c r="G88" s="4" t="s">
        <v>337</v>
      </c>
      <c r="I88" s="3"/>
      <c r="J88" s="4" t="s">
        <v>338</v>
      </c>
      <c r="K88" s="3">
        <v>10</v>
      </c>
      <c r="L88" s="9">
        <v>6000000</v>
      </c>
      <c r="M88" s="9">
        <v>60000000</v>
      </c>
      <c r="N88" s="9">
        <v>0</v>
      </c>
      <c r="O88" s="9">
        <v>60000000</v>
      </c>
      <c r="P88" s="9">
        <v>0</v>
      </c>
      <c r="Q88" s="9">
        <v>0</v>
      </c>
      <c r="R88" s="9">
        <v>0</v>
      </c>
      <c r="S88" s="9">
        <v>0</v>
      </c>
    </row>
    <row r="89" spans="1:19">
      <c r="A89" s="3" t="s">
        <v>19</v>
      </c>
      <c r="B89" s="3"/>
      <c r="D89" s="3"/>
      <c r="E89" s="4" t="s">
        <v>336</v>
      </c>
      <c r="G89" s="4" t="s">
        <v>339</v>
      </c>
      <c r="I89" s="3">
        <v>240902201</v>
      </c>
      <c r="J89" s="4" t="s">
        <v>340</v>
      </c>
      <c r="K89" s="3">
        <v>1</v>
      </c>
      <c r="L89" s="9">
        <v>10000000</v>
      </c>
      <c r="M89" s="9">
        <v>10000000</v>
      </c>
      <c r="N89" s="9">
        <v>0</v>
      </c>
      <c r="O89" s="9">
        <v>10000000</v>
      </c>
      <c r="P89" s="9">
        <v>0</v>
      </c>
      <c r="Q89" s="9">
        <v>0</v>
      </c>
      <c r="R89" s="9">
        <v>0</v>
      </c>
      <c r="S89" s="9">
        <v>0</v>
      </c>
    </row>
    <row r="90" spans="1:19">
      <c r="A90" s="3" t="s">
        <v>19</v>
      </c>
      <c r="B90" s="3"/>
      <c r="D90" s="3"/>
      <c r="E90" s="4" t="s">
        <v>336</v>
      </c>
      <c r="G90" s="4" t="s">
        <v>341</v>
      </c>
      <c r="I90" s="3"/>
      <c r="J90" s="4" t="s">
        <v>342</v>
      </c>
      <c r="K90" s="3">
        <v>1</v>
      </c>
      <c r="L90" s="9">
        <v>12000000</v>
      </c>
      <c r="M90" s="9">
        <v>12000000</v>
      </c>
      <c r="N90" s="9">
        <v>0</v>
      </c>
      <c r="O90" s="9">
        <v>12000000</v>
      </c>
      <c r="P90" s="9">
        <v>0</v>
      </c>
      <c r="Q90" s="9">
        <v>0</v>
      </c>
      <c r="R90" s="9">
        <v>0</v>
      </c>
      <c r="S90" s="9">
        <v>0</v>
      </c>
    </row>
    <row r="91" spans="1:19">
      <c r="A91" s="3" t="s">
        <v>19</v>
      </c>
      <c r="B91" s="3"/>
      <c r="D91" s="3"/>
      <c r="E91" s="4" t="s">
        <v>336</v>
      </c>
      <c r="G91" s="4" t="s">
        <v>343</v>
      </c>
      <c r="I91" s="3"/>
      <c r="J91" s="4" t="s">
        <v>343</v>
      </c>
      <c r="K91" s="3">
        <v>1</v>
      </c>
      <c r="L91" s="9">
        <v>37000000</v>
      </c>
      <c r="M91" s="9">
        <v>37000000</v>
      </c>
      <c r="N91" s="9">
        <v>37000000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</row>
    <row r="92" spans="1:19">
      <c r="A92" s="3" t="s">
        <v>19</v>
      </c>
      <c r="B92" s="3"/>
      <c r="D92" s="3"/>
      <c r="E92" s="4" t="s">
        <v>336</v>
      </c>
      <c r="G92" s="4" t="s">
        <v>344</v>
      </c>
      <c r="I92" s="3"/>
      <c r="J92" s="4" t="s">
        <v>345</v>
      </c>
      <c r="K92" s="3">
        <v>1</v>
      </c>
      <c r="L92" s="9">
        <v>50000000</v>
      </c>
      <c r="M92" s="9">
        <v>50000000</v>
      </c>
      <c r="N92" s="9">
        <v>35000000</v>
      </c>
      <c r="O92" s="9">
        <v>15000000</v>
      </c>
      <c r="P92" s="9">
        <v>0</v>
      </c>
      <c r="Q92" s="9">
        <v>0</v>
      </c>
      <c r="R92" s="9">
        <v>0</v>
      </c>
      <c r="S92" s="9">
        <v>0</v>
      </c>
    </row>
    <row r="93" spans="1:19">
      <c r="A93" s="3" t="s">
        <v>19</v>
      </c>
      <c r="B93" s="3"/>
      <c r="D93" s="3"/>
      <c r="E93" s="4" t="s">
        <v>346</v>
      </c>
      <c r="G93" s="4" t="s">
        <v>347</v>
      </c>
      <c r="I93" s="3">
        <v>210600700</v>
      </c>
      <c r="J93" s="4" t="s">
        <v>335</v>
      </c>
      <c r="K93" s="3">
        <v>4</v>
      </c>
      <c r="L93" s="9">
        <v>11000000</v>
      </c>
      <c r="M93" s="9">
        <v>44000000</v>
      </c>
      <c r="N93" s="9">
        <v>44000000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</row>
    <row r="94" spans="1:19">
      <c r="A94" s="3" t="s">
        <v>19</v>
      </c>
      <c r="B94" s="3">
        <v>41</v>
      </c>
      <c r="C94" s="3" t="s">
        <v>235</v>
      </c>
      <c r="D94" s="3">
        <v>4102</v>
      </c>
      <c r="E94" s="4" t="s">
        <v>346</v>
      </c>
      <c r="F94" s="3">
        <v>4102037</v>
      </c>
      <c r="G94" s="4" t="s">
        <v>348</v>
      </c>
      <c r="H94" s="4" t="s">
        <v>348</v>
      </c>
      <c r="I94" s="3">
        <v>410203700</v>
      </c>
      <c r="J94" s="4" t="s">
        <v>349</v>
      </c>
      <c r="K94" s="3">
        <v>800</v>
      </c>
      <c r="L94" s="9">
        <v>3000000</v>
      </c>
      <c r="M94" s="9">
        <v>2400000000</v>
      </c>
      <c r="N94" s="9">
        <v>1400000000</v>
      </c>
      <c r="O94" s="9">
        <v>0</v>
      </c>
      <c r="P94" s="9">
        <v>1000000000</v>
      </c>
      <c r="Q94" s="9">
        <v>0</v>
      </c>
      <c r="R94" s="9">
        <v>0</v>
      </c>
      <c r="S94" s="9">
        <v>0</v>
      </c>
    </row>
    <row r="95" spans="1:19">
      <c r="A95" s="3" t="s">
        <v>19</v>
      </c>
      <c r="B95" s="3">
        <v>41</v>
      </c>
      <c r="C95" s="3" t="s">
        <v>235</v>
      </c>
      <c r="D95" s="3">
        <v>4102</v>
      </c>
      <c r="E95" s="4" t="s">
        <v>346</v>
      </c>
      <c r="F95" s="3">
        <v>4102038</v>
      </c>
      <c r="G95" s="4" t="s">
        <v>350</v>
      </c>
      <c r="H95" s="4" t="s">
        <v>350</v>
      </c>
      <c r="I95" s="3">
        <v>410203800</v>
      </c>
      <c r="J95" s="4" t="s">
        <v>351</v>
      </c>
      <c r="K95" s="3">
        <v>200</v>
      </c>
      <c r="L95" s="9">
        <v>200000</v>
      </c>
      <c r="M95" s="9">
        <v>40000000</v>
      </c>
      <c r="N95" s="9">
        <v>40000000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</row>
    <row r="96" spans="1:19">
      <c r="A96" s="3" t="s">
        <v>19</v>
      </c>
      <c r="B96" s="3"/>
      <c r="D96" s="3"/>
      <c r="E96" s="4" t="s">
        <v>346</v>
      </c>
      <c r="G96" s="4" t="s">
        <v>352</v>
      </c>
      <c r="I96" s="3"/>
      <c r="J96" s="4" t="s">
        <v>353</v>
      </c>
      <c r="K96" s="3">
        <v>1</v>
      </c>
      <c r="L96" s="9">
        <v>50000000</v>
      </c>
      <c r="M96" s="9">
        <v>50000000</v>
      </c>
      <c r="N96" s="9">
        <v>50000000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</row>
    <row r="97" spans="1:19">
      <c r="A97" s="3" t="s">
        <v>19</v>
      </c>
      <c r="B97" s="3"/>
      <c r="D97" s="3"/>
      <c r="E97" s="4" t="s">
        <v>346</v>
      </c>
      <c r="G97" s="4" t="s">
        <v>354</v>
      </c>
      <c r="I97" s="3"/>
      <c r="J97" s="4" t="s">
        <v>355</v>
      </c>
      <c r="K97" s="3">
        <v>1</v>
      </c>
      <c r="L97" s="9">
        <v>25000000</v>
      </c>
      <c r="M97" s="9">
        <v>25000000</v>
      </c>
      <c r="N97" s="9">
        <v>25000000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</row>
    <row r="98" spans="1:19">
      <c r="A98" s="3" t="s">
        <v>19</v>
      </c>
      <c r="B98" s="3"/>
      <c r="D98" s="3"/>
      <c r="E98" s="4" t="s">
        <v>346</v>
      </c>
      <c r="G98" s="4" t="s">
        <v>356</v>
      </c>
      <c r="I98" s="3">
        <v>320500600</v>
      </c>
      <c r="J98" s="4" t="s">
        <v>357</v>
      </c>
      <c r="K98" s="3">
        <v>2</v>
      </c>
      <c r="L98" s="9">
        <v>11000000</v>
      </c>
      <c r="M98" s="9">
        <v>22000000</v>
      </c>
      <c r="N98" s="9">
        <v>22000000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</row>
    <row r="99" spans="1:19">
      <c r="A99" s="3" t="s">
        <v>19</v>
      </c>
      <c r="B99" s="3"/>
      <c r="D99" s="3"/>
      <c r="E99" s="4" t="s">
        <v>358</v>
      </c>
      <c r="G99" s="4" t="s">
        <v>359</v>
      </c>
      <c r="I99" s="3"/>
      <c r="J99" s="4" t="s">
        <v>360</v>
      </c>
      <c r="K99" s="3">
        <v>1</v>
      </c>
      <c r="L99" s="9">
        <v>50000000</v>
      </c>
      <c r="M99" s="9">
        <v>50000000</v>
      </c>
      <c r="N99" s="9">
        <v>50000000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</row>
    <row r="100" spans="1:19">
      <c r="A100" s="3" t="s">
        <v>19</v>
      </c>
      <c r="B100" s="3"/>
      <c r="D100" s="3"/>
      <c r="E100" s="4" t="s">
        <v>358</v>
      </c>
      <c r="G100" s="4" t="s">
        <v>361</v>
      </c>
      <c r="I100" s="3"/>
      <c r="J100" s="4" t="s">
        <v>362</v>
      </c>
      <c r="K100" s="3">
        <v>1</v>
      </c>
      <c r="L100" s="9">
        <v>40000000</v>
      </c>
      <c r="M100" s="9">
        <v>40000000</v>
      </c>
      <c r="N100" s="9">
        <v>40000000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</row>
    <row r="101" spans="1:19">
      <c r="A101" s="3" t="s">
        <v>19</v>
      </c>
      <c r="B101" s="3"/>
      <c r="D101" s="3"/>
      <c r="E101" s="4" t="s">
        <v>358</v>
      </c>
      <c r="G101" s="4" t="s">
        <v>363</v>
      </c>
      <c r="I101" s="3"/>
      <c r="J101" s="4" t="s">
        <v>364</v>
      </c>
      <c r="K101" s="3">
        <v>1</v>
      </c>
      <c r="L101" s="9">
        <v>30000000</v>
      </c>
      <c r="M101" s="9">
        <v>30000000</v>
      </c>
      <c r="N101" s="9">
        <v>30000000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</row>
    <row r="102" spans="1:19">
      <c r="A102" s="3" t="s">
        <v>19</v>
      </c>
      <c r="B102" s="3">
        <v>36</v>
      </c>
      <c r="C102" s="3" t="s">
        <v>365</v>
      </c>
      <c r="D102" s="3">
        <v>3604</v>
      </c>
      <c r="E102" s="4" t="s">
        <v>358</v>
      </c>
      <c r="F102" s="3">
        <v>3604005</v>
      </c>
      <c r="G102" s="4" t="s">
        <v>366</v>
      </c>
      <c r="H102" s="4" t="s">
        <v>366</v>
      </c>
      <c r="I102" s="3">
        <v>360400500</v>
      </c>
      <c r="J102" s="4" t="s">
        <v>367</v>
      </c>
      <c r="K102" s="3">
        <v>1</v>
      </c>
      <c r="L102" s="9">
        <v>50000000</v>
      </c>
      <c r="M102" s="9">
        <v>50000000</v>
      </c>
      <c r="N102" s="9">
        <v>50000000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</row>
    <row r="103" spans="1:19">
      <c r="A103" s="3" t="s">
        <v>19</v>
      </c>
      <c r="B103" s="3">
        <v>43</v>
      </c>
      <c r="C103" s="3" t="s">
        <v>368</v>
      </c>
      <c r="D103" s="3">
        <v>4301</v>
      </c>
      <c r="E103" s="4" t="s">
        <v>369</v>
      </c>
      <c r="F103" s="3">
        <v>4301003</v>
      </c>
      <c r="G103" s="4" t="s">
        <v>370</v>
      </c>
      <c r="H103" s="4" t="s">
        <v>370</v>
      </c>
      <c r="I103" s="3">
        <v>430100300</v>
      </c>
      <c r="J103" s="4" t="s">
        <v>371</v>
      </c>
      <c r="K103" s="3">
        <v>4</v>
      </c>
      <c r="L103" s="9">
        <v>150000000</v>
      </c>
      <c r="M103" s="9">
        <v>600000000</v>
      </c>
      <c r="N103" s="9">
        <v>0</v>
      </c>
      <c r="O103" s="9">
        <v>500000000</v>
      </c>
      <c r="P103" s="9">
        <v>0</v>
      </c>
      <c r="Q103" s="9">
        <v>0</v>
      </c>
      <c r="R103" s="9">
        <v>0</v>
      </c>
      <c r="S103" s="9">
        <v>100000000</v>
      </c>
    </row>
    <row r="104" spans="1:19">
      <c r="A104" s="3" t="s">
        <v>19</v>
      </c>
      <c r="B104" s="3">
        <v>43</v>
      </c>
      <c r="C104" s="3" t="s">
        <v>368</v>
      </c>
      <c r="D104" s="3">
        <v>4301</v>
      </c>
      <c r="E104" s="4" t="s">
        <v>369</v>
      </c>
      <c r="F104" s="3">
        <v>4301004</v>
      </c>
      <c r="G104" s="4" t="s">
        <v>372</v>
      </c>
      <c r="H104" s="4" t="s">
        <v>372</v>
      </c>
      <c r="I104" s="3">
        <v>430100400</v>
      </c>
      <c r="J104" s="4" t="s">
        <v>373</v>
      </c>
      <c r="K104" s="3">
        <v>4</v>
      </c>
      <c r="L104" s="9">
        <v>300000000</v>
      </c>
      <c r="M104" s="9">
        <v>1200000000</v>
      </c>
      <c r="N104" s="9">
        <v>0</v>
      </c>
      <c r="O104" s="9">
        <v>600000000</v>
      </c>
      <c r="P104" s="9">
        <v>600000000</v>
      </c>
      <c r="Q104" s="9">
        <v>0</v>
      </c>
      <c r="R104" s="9">
        <v>0</v>
      </c>
      <c r="S104" s="9">
        <v>0</v>
      </c>
    </row>
    <row r="105" spans="1:19">
      <c r="A105" s="3" t="s">
        <v>19</v>
      </c>
      <c r="B105" s="3">
        <v>43</v>
      </c>
      <c r="C105" s="3" t="s">
        <v>368</v>
      </c>
      <c r="D105" s="3">
        <v>4301</v>
      </c>
      <c r="E105" s="4" t="s">
        <v>369</v>
      </c>
      <c r="F105" s="3">
        <v>4301007</v>
      </c>
      <c r="G105" s="4" t="s">
        <v>374</v>
      </c>
      <c r="H105" s="4" t="s">
        <v>374</v>
      </c>
      <c r="I105" s="3">
        <v>430100702</v>
      </c>
      <c r="J105" s="4" t="s">
        <v>375</v>
      </c>
      <c r="K105" s="3">
        <v>10</v>
      </c>
      <c r="L105" s="9">
        <v>10000000</v>
      </c>
      <c r="M105" s="9">
        <v>100000000</v>
      </c>
      <c r="N105" s="9">
        <v>0</v>
      </c>
      <c r="O105" s="9">
        <v>70000000</v>
      </c>
      <c r="P105" s="9">
        <v>0</v>
      </c>
      <c r="Q105" s="9">
        <v>30000000</v>
      </c>
      <c r="R105" s="9">
        <v>0</v>
      </c>
      <c r="S105" s="9">
        <v>0</v>
      </c>
    </row>
    <row r="106" spans="1:19">
      <c r="A106" s="3" t="s">
        <v>19</v>
      </c>
      <c r="B106" s="3">
        <v>43</v>
      </c>
      <c r="C106" s="3" t="s">
        <v>368</v>
      </c>
      <c r="D106" s="3">
        <v>4301</v>
      </c>
      <c r="E106" s="4" t="s">
        <v>369</v>
      </c>
      <c r="F106" s="3">
        <v>4301009</v>
      </c>
      <c r="G106" s="4" t="s">
        <v>376</v>
      </c>
      <c r="H106" s="4" t="s">
        <v>376</v>
      </c>
      <c r="I106" s="3">
        <v>400202100</v>
      </c>
      <c r="J106" s="4" t="s">
        <v>377</v>
      </c>
      <c r="K106" s="3">
        <v>2</v>
      </c>
      <c r="L106" s="9">
        <v>2000000000</v>
      </c>
      <c r="M106" s="9">
        <v>4000000000</v>
      </c>
      <c r="N106" s="9">
        <v>0</v>
      </c>
      <c r="O106" s="9">
        <v>0</v>
      </c>
      <c r="P106" s="9">
        <v>1000000000</v>
      </c>
      <c r="Q106" s="9">
        <v>3000000000</v>
      </c>
      <c r="R106" s="9">
        <v>0</v>
      </c>
      <c r="S106" s="9">
        <v>0</v>
      </c>
    </row>
    <row r="107" spans="1:19">
      <c r="A107" s="3" t="s">
        <v>19</v>
      </c>
      <c r="B107" s="3">
        <v>43</v>
      </c>
      <c r="C107" s="3" t="s">
        <v>368</v>
      </c>
      <c r="D107" s="3">
        <v>4301</v>
      </c>
      <c r="E107" s="4" t="s">
        <v>369</v>
      </c>
      <c r="F107" s="3">
        <v>4301024</v>
      </c>
      <c r="G107" s="4" t="s">
        <v>378</v>
      </c>
      <c r="H107" s="4" t="s">
        <v>378</v>
      </c>
      <c r="I107" s="3">
        <v>430102400</v>
      </c>
      <c r="J107" s="4" t="s">
        <v>379</v>
      </c>
      <c r="K107" s="3">
        <v>4</v>
      </c>
      <c r="L107" s="9">
        <v>70000000</v>
      </c>
      <c r="M107" s="9">
        <v>280000000</v>
      </c>
      <c r="N107" s="9">
        <v>0</v>
      </c>
      <c r="O107" s="9">
        <v>140000000</v>
      </c>
      <c r="P107" s="9">
        <v>0</v>
      </c>
      <c r="Q107" s="9">
        <v>70000000</v>
      </c>
      <c r="R107" s="9">
        <v>0</v>
      </c>
      <c r="S107" s="9">
        <v>70000000</v>
      </c>
    </row>
    <row r="108" spans="1:19">
      <c r="A108" s="3" t="s">
        <v>19</v>
      </c>
      <c r="B108" s="3">
        <v>43</v>
      </c>
      <c r="C108" s="3" t="s">
        <v>368</v>
      </c>
      <c r="D108" s="3">
        <v>4301</v>
      </c>
      <c r="E108" s="4" t="s">
        <v>369</v>
      </c>
      <c r="F108" s="3">
        <v>4301032</v>
      </c>
      <c r="G108" s="4" t="s">
        <v>380</v>
      </c>
      <c r="H108" s="4" t="s">
        <v>380</v>
      </c>
      <c r="I108" s="3">
        <v>430103200</v>
      </c>
      <c r="J108" s="4" t="s">
        <v>381</v>
      </c>
      <c r="K108" s="3">
        <v>8</v>
      </c>
      <c r="L108" s="9">
        <v>30000000</v>
      </c>
      <c r="M108" s="9">
        <v>240000000</v>
      </c>
      <c r="N108" s="9">
        <v>0</v>
      </c>
      <c r="O108" s="9">
        <v>200000000</v>
      </c>
      <c r="P108" s="9">
        <v>0</v>
      </c>
      <c r="Q108" s="9">
        <v>40000000</v>
      </c>
      <c r="R108" s="9">
        <v>0</v>
      </c>
      <c r="S108" s="9">
        <v>0</v>
      </c>
    </row>
    <row r="109" spans="1:19">
      <c r="A109" s="3" t="s">
        <v>19</v>
      </c>
      <c r="B109" s="3">
        <v>43</v>
      </c>
      <c r="C109" s="3" t="s">
        <v>368</v>
      </c>
      <c r="D109" s="3">
        <v>4301</v>
      </c>
      <c r="E109" s="4" t="s">
        <v>369</v>
      </c>
      <c r="F109" s="3">
        <v>4301037</v>
      </c>
      <c r="G109" s="4" t="s">
        <v>382</v>
      </c>
      <c r="H109" s="4" t="s">
        <v>382</v>
      </c>
      <c r="I109" s="3">
        <v>430103700</v>
      </c>
      <c r="J109" s="4" t="s">
        <v>383</v>
      </c>
      <c r="K109" s="3">
        <v>1000</v>
      </c>
      <c r="L109" s="9">
        <v>80000</v>
      </c>
      <c r="M109" s="9">
        <v>80000000</v>
      </c>
      <c r="N109" s="9">
        <v>0</v>
      </c>
      <c r="O109" s="9">
        <v>80000000</v>
      </c>
      <c r="P109" s="9">
        <v>0</v>
      </c>
      <c r="Q109" s="9">
        <v>0</v>
      </c>
      <c r="R109" s="9">
        <v>0</v>
      </c>
      <c r="S109" s="9">
        <v>0</v>
      </c>
    </row>
    <row r="110" spans="1:19">
      <c r="A110" s="3" t="s">
        <v>19</v>
      </c>
      <c r="B110" s="3"/>
      <c r="D110" s="3"/>
      <c r="E110" s="4" t="s">
        <v>369</v>
      </c>
      <c r="G110" s="4" t="s">
        <v>384</v>
      </c>
      <c r="I110" s="3"/>
      <c r="J110" s="4" t="s">
        <v>385</v>
      </c>
      <c r="K110" s="3">
        <v>4</v>
      </c>
      <c r="L110" s="9">
        <v>60000000</v>
      </c>
      <c r="M110" s="9">
        <v>240000000</v>
      </c>
      <c r="N110" s="9">
        <v>0</v>
      </c>
      <c r="O110" s="9">
        <v>100000000</v>
      </c>
      <c r="P110" s="9">
        <v>0</v>
      </c>
      <c r="Q110" s="9">
        <v>70000000</v>
      </c>
      <c r="R110" s="9">
        <v>0</v>
      </c>
      <c r="S110" s="9">
        <v>70000000</v>
      </c>
    </row>
    <row r="111" spans="1:19">
      <c r="A111" s="3" t="s">
        <v>19</v>
      </c>
      <c r="B111" s="3"/>
      <c r="D111" s="3"/>
      <c r="E111" s="4" t="s">
        <v>369</v>
      </c>
      <c r="G111" s="4" t="s">
        <v>386</v>
      </c>
      <c r="I111" s="3"/>
      <c r="J111" s="4" t="s">
        <v>387</v>
      </c>
      <c r="K111" s="3">
        <v>1</v>
      </c>
      <c r="L111" s="9">
        <v>70000000</v>
      </c>
      <c r="M111" s="9">
        <v>70000000</v>
      </c>
      <c r="N111" s="9">
        <v>0</v>
      </c>
      <c r="O111" s="9">
        <v>70000000</v>
      </c>
      <c r="P111" s="9">
        <v>0</v>
      </c>
      <c r="Q111" s="9">
        <v>0</v>
      </c>
      <c r="R111" s="9">
        <v>0</v>
      </c>
      <c r="S111" s="9">
        <v>0</v>
      </c>
    </row>
    <row r="112" spans="1:19">
      <c r="A112" s="3" t="s">
        <v>19</v>
      </c>
      <c r="B112" s="3">
        <v>40</v>
      </c>
      <c r="C112" s="3" t="s">
        <v>223</v>
      </c>
      <c r="D112" s="3">
        <v>4003</v>
      </c>
      <c r="E112" s="4" t="s">
        <v>273</v>
      </c>
      <c r="F112" s="3">
        <v>4003015</v>
      </c>
      <c r="G112" s="4" t="s">
        <v>388</v>
      </c>
      <c r="H112" s="4" t="s">
        <v>388</v>
      </c>
      <c r="I112" s="3">
        <v>400301500</v>
      </c>
      <c r="J112" s="4" t="s">
        <v>388</v>
      </c>
      <c r="K112" s="3">
        <v>3</v>
      </c>
      <c r="L112" s="9">
        <v>1100000000</v>
      </c>
      <c r="M112" s="9">
        <v>3300000000</v>
      </c>
      <c r="N112" s="9">
        <v>0</v>
      </c>
      <c r="O112" s="9">
        <v>0</v>
      </c>
      <c r="P112" s="9">
        <v>3300000000</v>
      </c>
      <c r="Q112" s="9">
        <v>0</v>
      </c>
      <c r="R112" s="9">
        <v>0</v>
      </c>
      <c r="S112" s="9">
        <v>0</v>
      </c>
    </row>
    <row r="113" spans="1:19">
      <c r="A113" s="3" t="s">
        <v>19</v>
      </c>
      <c r="B113" s="3">
        <v>40</v>
      </c>
      <c r="C113" s="3" t="s">
        <v>223</v>
      </c>
      <c r="D113" s="3">
        <v>4003</v>
      </c>
      <c r="E113" s="4" t="s">
        <v>273</v>
      </c>
      <c r="F113" s="3">
        <v>4003047</v>
      </c>
      <c r="G113" s="4" t="s">
        <v>389</v>
      </c>
      <c r="H113" s="4" t="s">
        <v>389</v>
      </c>
      <c r="I113" s="3">
        <v>400304701</v>
      </c>
      <c r="J113" s="4" t="s">
        <v>390</v>
      </c>
      <c r="K113" s="3">
        <v>1</v>
      </c>
      <c r="L113" s="9">
        <v>1618482189</v>
      </c>
      <c r="M113" s="9">
        <v>1618482189</v>
      </c>
      <c r="N113" s="9">
        <v>0</v>
      </c>
      <c r="O113" s="9">
        <v>1618482189</v>
      </c>
      <c r="P113" s="9">
        <v>0</v>
      </c>
      <c r="Q113" s="9">
        <v>0</v>
      </c>
      <c r="R113" s="9">
        <v>0</v>
      </c>
      <c r="S113" s="9">
        <v>0</v>
      </c>
    </row>
    <row r="114" spans="1:19">
      <c r="A114" s="3" t="s">
        <v>19</v>
      </c>
      <c r="B114" s="3"/>
      <c r="D114" s="3"/>
      <c r="E114" s="4" t="s">
        <v>273</v>
      </c>
      <c r="G114" s="4" t="s">
        <v>391</v>
      </c>
      <c r="I114" s="3"/>
      <c r="J114" s="4" t="s">
        <v>392</v>
      </c>
      <c r="K114" s="3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</row>
    <row r="115" spans="1:19">
      <c r="A115" s="3" t="s">
        <v>19</v>
      </c>
      <c r="B115" s="3"/>
      <c r="D115" s="3"/>
      <c r="E115" s="4" t="s">
        <v>273</v>
      </c>
      <c r="G115" s="4" t="s">
        <v>393</v>
      </c>
      <c r="I115" s="3">
        <v>410204600</v>
      </c>
      <c r="J115" s="4" t="s">
        <v>394</v>
      </c>
      <c r="K115" s="3">
        <v>5</v>
      </c>
      <c r="L115" s="9">
        <v>45000000</v>
      </c>
      <c r="M115" s="9">
        <v>225000000</v>
      </c>
      <c r="N115" s="9">
        <v>0</v>
      </c>
      <c r="O115" s="9">
        <v>225000000</v>
      </c>
      <c r="P115" s="9">
        <v>0</v>
      </c>
      <c r="Q115" s="9">
        <v>0</v>
      </c>
      <c r="R115" s="9">
        <v>0</v>
      </c>
      <c r="S115" s="9">
        <v>0</v>
      </c>
    </row>
    <row r="116" spans="1:19">
      <c r="A116" s="3" t="s">
        <v>19</v>
      </c>
      <c r="B116" s="3">
        <v>40</v>
      </c>
      <c r="C116" s="3" t="s">
        <v>223</v>
      </c>
      <c r="D116" s="3">
        <v>4003</v>
      </c>
      <c r="E116" s="4" t="s">
        <v>273</v>
      </c>
      <c r="F116" s="3">
        <v>4003018</v>
      </c>
      <c r="G116" s="4" t="s">
        <v>395</v>
      </c>
      <c r="H116" s="4" t="s">
        <v>395</v>
      </c>
      <c r="I116" s="3">
        <v>400301800</v>
      </c>
      <c r="J116" s="4" t="s">
        <v>395</v>
      </c>
      <c r="K116" s="3">
        <v>1</v>
      </c>
      <c r="L116" s="9">
        <v>1200000000</v>
      </c>
      <c r="M116" s="9">
        <v>1200000000</v>
      </c>
      <c r="N116" s="9">
        <v>0</v>
      </c>
      <c r="O116" s="9">
        <v>1200000000</v>
      </c>
      <c r="P116" s="9">
        <v>0</v>
      </c>
      <c r="Q116" s="9">
        <v>0</v>
      </c>
      <c r="R116" s="9">
        <v>0</v>
      </c>
      <c r="S116" s="9">
        <v>0</v>
      </c>
    </row>
    <row r="117" spans="1:19">
      <c r="A117" s="3" t="s">
        <v>19</v>
      </c>
      <c r="B117" s="3">
        <v>40</v>
      </c>
      <c r="C117" s="3" t="s">
        <v>223</v>
      </c>
      <c r="D117" s="3">
        <v>4003</v>
      </c>
      <c r="E117" s="4" t="s">
        <v>273</v>
      </c>
      <c r="F117" s="3">
        <v>4003044</v>
      </c>
      <c r="G117" s="4" t="s">
        <v>396</v>
      </c>
      <c r="H117" s="4" t="s">
        <v>396</v>
      </c>
      <c r="I117" s="3">
        <v>400304402</v>
      </c>
      <c r="J117" s="4" t="s">
        <v>397</v>
      </c>
      <c r="K117" s="3">
        <v>20</v>
      </c>
      <c r="L117" s="9">
        <v>5000000</v>
      </c>
      <c r="M117" s="9">
        <v>100000000</v>
      </c>
      <c r="N117" s="9">
        <v>0</v>
      </c>
      <c r="O117" s="9">
        <v>100000000</v>
      </c>
      <c r="P117" s="9">
        <v>0</v>
      </c>
      <c r="Q117" s="9">
        <v>0</v>
      </c>
      <c r="R117" s="9">
        <v>0</v>
      </c>
      <c r="S117" s="9">
        <v>0</v>
      </c>
    </row>
    <row r="118" spans="1:19">
      <c r="A118" s="3" t="s">
        <v>19</v>
      </c>
      <c r="B118" s="3"/>
      <c r="D118" s="3"/>
      <c r="E118" s="4" t="s">
        <v>273</v>
      </c>
      <c r="G118" s="4" t="s">
        <v>398</v>
      </c>
      <c r="I118" s="3"/>
      <c r="J118" s="4" t="s">
        <v>399</v>
      </c>
      <c r="K118" s="3">
        <v>1</v>
      </c>
      <c r="L118" s="9">
        <v>60000000</v>
      </c>
      <c r="M118" s="9">
        <v>60000000</v>
      </c>
      <c r="N118" s="9">
        <v>0</v>
      </c>
      <c r="O118" s="9">
        <v>60000000</v>
      </c>
      <c r="P118" s="9">
        <v>0</v>
      </c>
      <c r="Q118" s="9">
        <v>0</v>
      </c>
      <c r="R118" s="9">
        <v>0</v>
      </c>
      <c r="S118" s="9">
        <v>0</v>
      </c>
    </row>
    <row r="119" spans="1:19">
      <c r="A119" s="3" t="s">
        <v>19</v>
      </c>
      <c r="B119" s="3"/>
      <c r="D119" s="3"/>
      <c r="E119" s="4" t="s">
        <v>273</v>
      </c>
      <c r="G119" s="4" t="s">
        <v>400</v>
      </c>
      <c r="I119" s="3"/>
      <c r="J119" s="4" t="s">
        <v>401</v>
      </c>
      <c r="K119" s="3">
        <v>8</v>
      </c>
      <c r="L119" s="9">
        <v>5000000</v>
      </c>
      <c r="M119" s="9">
        <v>40000000</v>
      </c>
      <c r="N119" s="9">
        <v>0</v>
      </c>
      <c r="O119" s="9">
        <v>40000000</v>
      </c>
      <c r="P119" s="9">
        <v>0</v>
      </c>
      <c r="Q119" s="9">
        <v>0</v>
      </c>
      <c r="R119" s="9">
        <v>0</v>
      </c>
      <c r="S119" s="9">
        <v>0</v>
      </c>
    </row>
    <row r="120" spans="1:19">
      <c r="A120" s="3" t="s">
        <v>19</v>
      </c>
      <c r="B120" s="3">
        <v>37</v>
      </c>
      <c r="C120" s="3" t="s">
        <v>402</v>
      </c>
      <c r="D120" s="3">
        <v>3701</v>
      </c>
      <c r="E120" s="4" t="s">
        <v>403</v>
      </c>
      <c r="F120" s="3">
        <v>3701024</v>
      </c>
      <c r="G120" s="4" t="s">
        <v>404</v>
      </c>
      <c r="H120" s="4" t="s">
        <v>404</v>
      </c>
      <c r="I120" s="3">
        <v>370102400</v>
      </c>
      <c r="J120" s="4" t="s">
        <v>405</v>
      </c>
      <c r="K120" s="3">
        <v>1</v>
      </c>
      <c r="L120" s="9">
        <v>31555471</v>
      </c>
      <c r="M120" s="9">
        <v>31555471</v>
      </c>
      <c r="N120" s="9">
        <v>21555471</v>
      </c>
      <c r="O120" s="9">
        <v>10000000</v>
      </c>
      <c r="P120" s="9">
        <v>0</v>
      </c>
      <c r="Q120" s="9">
        <v>0</v>
      </c>
      <c r="R120" s="9">
        <v>0</v>
      </c>
      <c r="S120" s="9">
        <v>0</v>
      </c>
    </row>
    <row r="121" spans="1:19">
      <c r="A121" s="3" t="s">
        <v>19</v>
      </c>
      <c r="B121" s="3"/>
      <c r="D121" s="3"/>
      <c r="E121" s="4" t="s">
        <v>403</v>
      </c>
      <c r="G121" s="4" t="s">
        <v>406</v>
      </c>
      <c r="I121" s="3"/>
      <c r="J121" s="4" t="s">
        <v>407</v>
      </c>
      <c r="K121" s="3">
        <v>4</v>
      </c>
      <c r="L121" s="9">
        <v>5000000</v>
      </c>
      <c r="M121" s="9">
        <v>20000000</v>
      </c>
      <c r="N121" s="9">
        <v>20000000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</row>
    <row r="122" spans="1:19">
      <c r="A122" s="3" t="s">
        <v>19</v>
      </c>
      <c r="B122" s="3"/>
      <c r="D122" s="3"/>
      <c r="E122" s="4" t="s">
        <v>403</v>
      </c>
      <c r="G122" s="4" t="s">
        <v>408</v>
      </c>
      <c r="I122" s="3"/>
      <c r="J122" s="4" t="s">
        <v>409</v>
      </c>
      <c r="K122" s="3">
        <v>4</v>
      </c>
      <c r="L122" s="9">
        <v>2000000</v>
      </c>
      <c r="M122" s="9">
        <v>8000000</v>
      </c>
      <c r="N122" s="9">
        <v>8000000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</row>
    <row r="123" spans="1:19">
      <c r="A123" s="3" t="s">
        <v>19</v>
      </c>
      <c r="B123" s="3"/>
      <c r="D123" s="3"/>
      <c r="E123" s="4" t="s">
        <v>403</v>
      </c>
      <c r="G123" s="4" t="s">
        <v>410</v>
      </c>
      <c r="I123" s="3"/>
      <c r="J123" s="4" t="s">
        <v>411</v>
      </c>
      <c r="K123" s="3">
        <v>2</v>
      </c>
      <c r="L123" s="9">
        <v>10000000</v>
      </c>
      <c r="M123" s="9">
        <v>20000000</v>
      </c>
      <c r="N123" s="9">
        <v>20000000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</row>
    <row r="124" spans="1:19">
      <c r="A124" s="3" t="s">
        <v>19</v>
      </c>
      <c r="B124" s="3"/>
      <c r="D124" s="3"/>
      <c r="E124" s="4" t="s">
        <v>403</v>
      </c>
      <c r="G124" s="4" t="s">
        <v>412</v>
      </c>
      <c r="I124" s="3"/>
      <c r="J124" s="4" t="s">
        <v>413</v>
      </c>
      <c r="K124" s="3">
        <v>4</v>
      </c>
      <c r="L124" s="9">
        <v>2000000</v>
      </c>
      <c r="M124" s="9">
        <v>8000000</v>
      </c>
      <c r="N124" s="9">
        <v>8000000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</row>
    <row r="125" spans="1:19">
      <c r="A125" s="3" t="s">
        <v>19</v>
      </c>
      <c r="B125" s="3">
        <v>45</v>
      </c>
      <c r="C125" s="3" t="s">
        <v>170</v>
      </c>
      <c r="D125" s="3">
        <v>4501</v>
      </c>
      <c r="E125" s="4" t="s">
        <v>403</v>
      </c>
      <c r="F125" s="3">
        <v>4501004</v>
      </c>
      <c r="G125" s="4" t="s">
        <v>414</v>
      </c>
      <c r="H125" s="4" t="s">
        <v>414</v>
      </c>
      <c r="I125" s="3"/>
      <c r="J125" s="4" t="s">
        <v>415</v>
      </c>
      <c r="K125" s="3">
        <v>4</v>
      </c>
      <c r="L125" s="9">
        <v>1000000</v>
      </c>
      <c r="M125" s="9">
        <v>4000000</v>
      </c>
      <c r="N125" s="9">
        <v>4000000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</row>
    <row r="126" spans="1:19">
      <c r="A126" s="3" t="s">
        <v>19</v>
      </c>
      <c r="B126" s="3">
        <v>33</v>
      </c>
      <c r="C126" s="3" t="s">
        <v>209</v>
      </c>
      <c r="D126" s="3">
        <v>3302</v>
      </c>
      <c r="E126" s="4" t="s">
        <v>416</v>
      </c>
      <c r="F126" s="3">
        <v>3302006</v>
      </c>
      <c r="G126" s="4" t="s">
        <v>417</v>
      </c>
      <c r="H126" s="4" t="s">
        <v>417</v>
      </c>
      <c r="I126" s="3"/>
      <c r="J126" s="4" t="s">
        <v>418</v>
      </c>
      <c r="K126" s="3">
        <v>1</v>
      </c>
      <c r="L126" s="9">
        <v>50000000</v>
      </c>
      <c r="M126" s="9">
        <v>50000000</v>
      </c>
      <c r="N126" s="9">
        <v>0</v>
      </c>
      <c r="O126" s="9">
        <v>50000000</v>
      </c>
      <c r="P126" s="9">
        <v>0</v>
      </c>
      <c r="Q126" s="9">
        <v>0</v>
      </c>
      <c r="R126" s="9">
        <v>0</v>
      </c>
      <c r="S126" s="9">
        <v>0</v>
      </c>
    </row>
    <row r="127" spans="1:19">
      <c r="A127" s="3" t="s">
        <v>19</v>
      </c>
      <c r="B127" s="3">
        <v>33</v>
      </c>
      <c r="C127" s="3" t="s">
        <v>209</v>
      </c>
      <c r="D127" s="3">
        <v>3302</v>
      </c>
      <c r="E127" s="4" t="s">
        <v>416</v>
      </c>
      <c r="F127" s="3">
        <v>3302020</v>
      </c>
      <c r="G127" s="4" t="s">
        <v>419</v>
      </c>
      <c r="H127" s="4" t="s">
        <v>419</v>
      </c>
      <c r="I127" s="3"/>
      <c r="J127" s="4" t="s">
        <v>340</v>
      </c>
      <c r="K127" s="3">
        <v>1</v>
      </c>
      <c r="L127" s="9">
        <v>35000000</v>
      </c>
      <c r="M127" s="9">
        <v>35000000</v>
      </c>
      <c r="N127" s="9">
        <v>0</v>
      </c>
      <c r="O127" s="9">
        <v>35000000</v>
      </c>
      <c r="P127" s="9">
        <v>0</v>
      </c>
      <c r="Q127" s="9">
        <v>0</v>
      </c>
      <c r="R127" s="9">
        <v>0</v>
      </c>
      <c r="S127" s="9">
        <v>0</v>
      </c>
    </row>
    <row r="128" spans="1:19">
      <c r="A128" s="3" t="s">
        <v>19</v>
      </c>
      <c r="B128" s="3">
        <v>33</v>
      </c>
      <c r="C128" s="3" t="s">
        <v>209</v>
      </c>
      <c r="D128" s="3">
        <v>3302</v>
      </c>
      <c r="E128" s="4" t="s">
        <v>416</v>
      </c>
      <c r="F128" s="3">
        <v>3302043</v>
      </c>
      <c r="G128" s="4" t="s">
        <v>420</v>
      </c>
      <c r="H128" s="4" t="s">
        <v>420</v>
      </c>
      <c r="I128" s="3"/>
      <c r="J128" s="4" t="s">
        <v>421</v>
      </c>
      <c r="K128" s="3">
        <v>1</v>
      </c>
      <c r="L128" s="9">
        <v>560000000</v>
      </c>
      <c r="M128" s="9">
        <v>560000000</v>
      </c>
      <c r="N128" s="9">
        <v>560000000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</row>
    <row r="129" spans="1:19">
      <c r="A129" s="3" t="s">
        <v>19</v>
      </c>
      <c r="B129" s="3">
        <v>33</v>
      </c>
      <c r="C129" s="3" t="s">
        <v>209</v>
      </c>
      <c r="D129" s="3">
        <v>3302</v>
      </c>
      <c r="E129" s="4" t="s">
        <v>416</v>
      </c>
      <c r="F129" s="3">
        <v>3302070</v>
      </c>
      <c r="G129" s="4" t="s">
        <v>422</v>
      </c>
      <c r="H129" s="4" t="s">
        <v>422</v>
      </c>
      <c r="I129" s="3"/>
      <c r="J129" s="4" t="s">
        <v>423</v>
      </c>
      <c r="K129" s="3">
        <v>1</v>
      </c>
      <c r="L129" s="9">
        <v>25000000</v>
      </c>
      <c r="M129" s="9">
        <v>25000000</v>
      </c>
      <c r="N129" s="9">
        <v>0</v>
      </c>
      <c r="O129" s="9">
        <v>25000000</v>
      </c>
      <c r="P129" s="9">
        <v>0</v>
      </c>
      <c r="Q129" s="9">
        <v>0</v>
      </c>
      <c r="R129" s="9">
        <v>0</v>
      </c>
      <c r="S129" s="9">
        <v>0</v>
      </c>
    </row>
    <row r="130" spans="1:19">
      <c r="A130" s="3" t="s">
        <v>19</v>
      </c>
      <c r="B130" s="3"/>
      <c r="D130" s="3"/>
      <c r="E130" s="4" t="s">
        <v>416</v>
      </c>
      <c r="G130" s="4" t="s">
        <v>424</v>
      </c>
      <c r="I130" s="3"/>
      <c r="J130" s="4" t="s">
        <v>425</v>
      </c>
      <c r="K130" s="3">
        <v>3</v>
      </c>
      <c r="L130" s="9">
        <v>100000000</v>
      </c>
      <c r="M130" s="9">
        <v>300000000</v>
      </c>
      <c r="N130" s="9">
        <v>200000000</v>
      </c>
      <c r="O130" s="9">
        <v>100000000</v>
      </c>
      <c r="P130" s="9">
        <v>0</v>
      </c>
      <c r="Q130" s="9">
        <v>0</v>
      </c>
      <c r="R130" s="9">
        <v>0</v>
      </c>
      <c r="S130" s="9">
        <v>0</v>
      </c>
    </row>
    <row r="131" spans="1:19">
      <c r="A131" s="3" t="s">
        <v>19</v>
      </c>
      <c r="B131" s="3"/>
      <c r="D131" s="3"/>
      <c r="E131" s="4" t="s">
        <v>416</v>
      </c>
      <c r="G131" s="4" t="s">
        <v>426</v>
      </c>
      <c r="I131" s="3"/>
      <c r="J131" s="4" t="s">
        <v>427</v>
      </c>
      <c r="K131" s="3">
        <v>1</v>
      </c>
      <c r="L131" s="9">
        <v>40000000</v>
      </c>
      <c r="M131" s="9">
        <v>40000000</v>
      </c>
      <c r="N131" s="9">
        <v>0</v>
      </c>
      <c r="O131" s="9">
        <v>40000000</v>
      </c>
      <c r="P131" s="9">
        <v>0</v>
      </c>
      <c r="Q131" s="9">
        <v>0</v>
      </c>
      <c r="R131" s="9">
        <v>0</v>
      </c>
      <c r="S131" s="9">
        <v>0</v>
      </c>
    </row>
    <row r="132" spans="1:19">
      <c r="A132" s="3" t="s">
        <v>19</v>
      </c>
      <c r="B132" s="3"/>
      <c r="D132" s="3"/>
      <c r="E132" s="4" t="s">
        <v>416</v>
      </c>
      <c r="G132" s="4" t="s">
        <v>428</v>
      </c>
      <c r="I132" s="3"/>
      <c r="J132" s="4" t="s">
        <v>429</v>
      </c>
      <c r="K132" s="3">
        <v>1</v>
      </c>
      <c r="L132" s="9">
        <v>1600000000</v>
      </c>
      <c r="M132" s="9">
        <v>1600000000</v>
      </c>
      <c r="N132" s="9">
        <v>0</v>
      </c>
      <c r="O132" s="9">
        <v>0</v>
      </c>
      <c r="P132" s="9">
        <v>0</v>
      </c>
      <c r="Q132" s="9">
        <v>1600000000</v>
      </c>
      <c r="R132" s="9">
        <v>0</v>
      </c>
      <c r="S132" s="9">
        <v>0</v>
      </c>
    </row>
    <row r="133" spans="1:19">
      <c r="A133" s="3" t="s">
        <v>19</v>
      </c>
      <c r="B133" s="3"/>
      <c r="D133" s="3"/>
      <c r="E133" s="4" t="s">
        <v>430</v>
      </c>
      <c r="G133" s="4" t="s">
        <v>431</v>
      </c>
      <c r="I133" s="3"/>
      <c r="J133" s="5" t="s">
        <v>432</v>
      </c>
      <c r="K133" s="3">
        <v>20000</v>
      </c>
      <c r="L133" s="9">
        <v>300000</v>
      </c>
      <c r="M133" s="9">
        <v>6000000000</v>
      </c>
      <c r="N133" s="9">
        <v>0</v>
      </c>
      <c r="O133" s="9">
        <v>4000000000</v>
      </c>
      <c r="P133" s="9">
        <v>0</v>
      </c>
      <c r="Q133" s="9">
        <v>2000000000</v>
      </c>
      <c r="R133" s="9">
        <v>0</v>
      </c>
      <c r="S133" s="9">
        <v>0</v>
      </c>
    </row>
    <row r="134" spans="1:19">
      <c r="A134" s="3" t="s">
        <v>19</v>
      </c>
      <c r="B134" s="3"/>
      <c r="D134" s="3"/>
      <c r="E134" s="4" t="s">
        <v>430</v>
      </c>
      <c r="G134" s="4" t="s">
        <v>433</v>
      </c>
      <c r="I134" s="3"/>
      <c r="J134" s="5" t="s">
        <v>434</v>
      </c>
      <c r="K134" s="3">
        <v>3</v>
      </c>
      <c r="L134" s="9">
        <v>150000000</v>
      </c>
      <c r="M134" s="9">
        <v>450000000</v>
      </c>
      <c r="N134" s="9">
        <v>0</v>
      </c>
      <c r="O134" s="9">
        <v>450000000</v>
      </c>
      <c r="P134" s="9">
        <v>0</v>
      </c>
      <c r="Q134" s="9">
        <v>0</v>
      </c>
      <c r="R134" s="9">
        <v>0</v>
      </c>
      <c r="S134" s="9">
        <v>0</v>
      </c>
    </row>
    <row r="135" spans="1:19">
      <c r="A135" s="3" t="s">
        <v>19</v>
      </c>
      <c r="B135" s="3">
        <v>19</v>
      </c>
      <c r="C135" s="3" t="s">
        <v>252</v>
      </c>
      <c r="D135" s="3">
        <v>1906</v>
      </c>
      <c r="E135" s="4" t="s">
        <v>430</v>
      </c>
      <c r="F135" s="3">
        <v>1906026</v>
      </c>
      <c r="G135" s="4" t="s">
        <v>435</v>
      </c>
      <c r="H135" s="4" t="s">
        <v>435</v>
      </c>
      <c r="I135" s="3"/>
      <c r="J135" s="4" t="s">
        <v>436</v>
      </c>
      <c r="K135" s="3">
        <v>4</v>
      </c>
      <c r="L135" s="9">
        <v>1000000000</v>
      </c>
      <c r="M135" s="9">
        <v>4000000000</v>
      </c>
      <c r="N135" s="9">
        <v>0</v>
      </c>
      <c r="O135" s="9">
        <v>2000000000</v>
      </c>
      <c r="P135" s="9">
        <v>2000000000</v>
      </c>
      <c r="Q135" s="9">
        <v>0</v>
      </c>
      <c r="R135" s="9">
        <v>0</v>
      </c>
      <c r="S135" s="9">
        <v>0</v>
      </c>
    </row>
    <row r="136" spans="1:19">
      <c r="A136" s="3" t="s">
        <v>19</v>
      </c>
      <c r="B136" s="3"/>
      <c r="D136" s="3"/>
      <c r="E136" s="4" t="s">
        <v>430</v>
      </c>
      <c r="G136" s="4" t="s">
        <v>437</v>
      </c>
      <c r="I136" s="3"/>
      <c r="J136" s="4" t="s">
        <v>437</v>
      </c>
      <c r="K136" s="3">
        <v>4</v>
      </c>
      <c r="L136" s="9">
        <v>600000000</v>
      </c>
      <c r="M136" s="9">
        <v>2400000000</v>
      </c>
      <c r="N136" s="9">
        <v>0</v>
      </c>
      <c r="O136" s="9">
        <v>2400000000</v>
      </c>
      <c r="P136" s="9">
        <v>0</v>
      </c>
      <c r="Q136" s="9">
        <v>0</v>
      </c>
      <c r="R136" s="9">
        <v>0</v>
      </c>
      <c r="S136" s="9">
        <v>0</v>
      </c>
    </row>
    <row r="137" spans="1:19">
      <c r="A137" s="3" t="s">
        <v>19</v>
      </c>
      <c r="B137" s="3"/>
      <c r="D137" s="3"/>
      <c r="E137" s="4" t="s">
        <v>430</v>
      </c>
      <c r="G137" s="4" t="s">
        <v>438</v>
      </c>
      <c r="I137" s="3"/>
      <c r="J137" s="4" t="s">
        <v>439</v>
      </c>
      <c r="K137" s="3">
        <v>4</v>
      </c>
      <c r="L137" s="9">
        <v>3000000000</v>
      </c>
      <c r="M137" s="9">
        <v>12000000000</v>
      </c>
      <c r="N137" s="9">
        <v>0</v>
      </c>
      <c r="O137" s="9">
        <v>12000000000</v>
      </c>
      <c r="P137" s="9">
        <v>0</v>
      </c>
      <c r="Q137" s="9">
        <v>0</v>
      </c>
      <c r="R137" s="9">
        <v>0</v>
      </c>
      <c r="S137" s="9">
        <v>0</v>
      </c>
    </row>
    <row r="138" spans="1:19">
      <c r="A138" s="3" t="s">
        <v>19</v>
      </c>
      <c r="B138" s="3"/>
      <c r="D138" s="3"/>
      <c r="E138" s="4" t="s">
        <v>430</v>
      </c>
      <c r="G138" s="4" t="s">
        <v>440</v>
      </c>
      <c r="I138" s="3"/>
      <c r="J138" s="4" t="s">
        <v>441</v>
      </c>
      <c r="K138" s="3">
        <v>1</v>
      </c>
      <c r="L138" s="9">
        <v>30000000000</v>
      </c>
      <c r="M138" s="9">
        <v>30000000000</v>
      </c>
      <c r="N138" s="9">
        <v>0</v>
      </c>
      <c r="O138" s="9">
        <v>0</v>
      </c>
      <c r="P138" s="9">
        <v>0</v>
      </c>
      <c r="Q138" s="9">
        <v>30000000000</v>
      </c>
      <c r="R138" s="9">
        <v>0</v>
      </c>
      <c r="S138" s="9">
        <v>0</v>
      </c>
    </row>
    <row r="139" spans="1:19">
      <c r="A139" s="3" t="s">
        <v>19</v>
      </c>
      <c r="B139" s="3">
        <v>22</v>
      </c>
      <c r="C139" s="3" t="s">
        <v>442</v>
      </c>
      <c r="D139" s="3">
        <v>2202</v>
      </c>
      <c r="E139" s="4" t="s">
        <v>443</v>
      </c>
      <c r="F139" s="3">
        <v>2202005</v>
      </c>
      <c r="G139" s="4" t="s">
        <v>444</v>
      </c>
      <c r="H139" s="4" t="s">
        <v>444</v>
      </c>
      <c r="I139" s="3"/>
      <c r="J139" s="4" t="s">
        <v>445</v>
      </c>
      <c r="K139" s="3">
        <v>240</v>
      </c>
      <c r="L139" s="9">
        <v>800000</v>
      </c>
      <c r="M139" s="9">
        <v>192000000</v>
      </c>
      <c r="N139" s="9">
        <v>0</v>
      </c>
      <c r="O139" s="9">
        <v>0</v>
      </c>
      <c r="P139" s="9">
        <v>192000000</v>
      </c>
      <c r="Q139" s="9">
        <v>0</v>
      </c>
      <c r="R139" s="9">
        <v>0</v>
      </c>
      <c r="S139" s="9">
        <v>0</v>
      </c>
    </row>
    <row r="140" spans="1:19">
      <c r="A140" s="3" t="s">
        <v>19</v>
      </c>
      <c r="B140" s="3">
        <v>22</v>
      </c>
      <c r="C140" s="3" t="s">
        <v>442</v>
      </c>
      <c r="D140" s="3">
        <v>2202</v>
      </c>
      <c r="E140" s="4" t="s">
        <v>443</v>
      </c>
      <c r="F140" s="3">
        <v>2202007</v>
      </c>
      <c r="G140" s="4" t="s">
        <v>446</v>
      </c>
      <c r="H140" s="4" t="s">
        <v>446</v>
      </c>
      <c r="I140" s="3"/>
      <c r="J140" s="4" t="s">
        <v>447</v>
      </c>
      <c r="K140" s="3">
        <v>160</v>
      </c>
      <c r="L140" s="9">
        <v>2500000</v>
      </c>
      <c r="M140" s="9">
        <v>400000000</v>
      </c>
      <c r="N140" s="9">
        <v>0</v>
      </c>
      <c r="O140" s="9">
        <v>0</v>
      </c>
      <c r="P140" s="9">
        <v>300000000</v>
      </c>
      <c r="Q140" s="9">
        <v>100000000</v>
      </c>
      <c r="R140" s="9">
        <v>0</v>
      </c>
      <c r="S140" s="9">
        <v>0</v>
      </c>
    </row>
    <row r="141" spans="1:19">
      <c r="A141" s="3" t="s">
        <v>19</v>
      </c>
      <c r="B141" s="3"/>
      <c r="D141" s="3"/>
      <c r="E141" s="4" t="s">
        <v>443</v>
      </c>
      <c r="G141" s="4" t="s">
        <v>448</v>
      </c>
      <c r="I141" s="3"/>
      <c r="J141" s="4" t="s">
        <v>449</v>
      </c>
      <c r="K141" s="3">
        <v>200</v>
      </c>
      <c r="L141" s="9">
        <v>1000000</v>
      </c>
      <c r="M141" s="9">
        <v>200000000</v>
      </c>
      <c r="N141" s="9">
        <v>0</v>
      </c>
      <c r="O141" s="9">
        <v>0</v>
      </c>
      <c r="P141" s="9">
        <v>100000000</v>
      </c>
      <c r="Q141" s="9">
        <v>50000000</v>
      </c>
      <c r="R141" s="9">
        <v>0</v>
      </c>
      <c r="S141" s="9">
        <v>50000000</v>
      </c>
    </row>
    <row r="142" spans="1:19">
      <c r="A142" s="3" t="s">
        <v>19</v>
      </c>
      <c r="B142" s="3">
        <v>39</v>
      </c>
      <c r="C142" s="3" t="s">
        <v>450</v>
      </c>
      <c r="D142" s="3">
        <v>3902</v>
      </c>
      <c r="E142" s="4" t="s">
        <v>443</v>
      </c>
      <c r="F142" s="3">
        <v>3902005</v>
      </c>
      <c r="G142" s="4" t="s">
        <v>451</v>
      </c>
      <c r="H142" s="4" t="s">
        <v>451</v>
      </c>
      <c r="I142" s="3"/>
      <c r="J142" s="6" t="s">
        <v>452</v>
      </c>
      <c r="K142" s="3">
        <v>3</v>
      </c>
      <c r="L142" s="9">
        <v>120000000</v>
      </c>
      <c r="M142" s="9">
        <v>360000000</v>
      </c>
      <c r="N142" s="9">
        <v>0</v>
      </c>
      <c r="O142" s="9">
        <v>0</v>
      </c>
      <c r="P142" s="9">
        <v>360000000</v>
      </c>
      <c r="Q142" s="9">
        <v>0</v>
      </c>
      <c r="R142" s="9">
        <v>0</v>
      </c>
      <c r="S142" s="9">
        <v>0</v>
      </c>
    </row>
    <row r="143" spans="1:19">
      <c r="A143" s="3" t="s">
        <v>19</v>
      </c>
      <c r="B143" s="3">
        <v>39</v>
      </c>
      <c r="C143" s="3" t="s">
        <v>450</v>
      </c>
      <c r="D143" s="3">
        <v>3902</v>
      </c>
      <c r="E143" s="4" t="s">
        <v>443</v>
      </c>
      <c r="F143" s="3">
        <v>3902006</v>
      </c>
      <c r="G143" s="4" t="s">
        <v>453</v>
      </c>
      <c r="H143" s="4" t="s">
        <v>453</v>
      </c>
      <c r="I143" s="3"/>
      <c r="J143" s="6" t="s">
        <v>454</v>
      </c>
      <c r="K143" s="3">
        <v>12</v>
      </c>
      <c r="L143" s="9">
        <v>30000000</v>
      </c>
      <c r="M143" s="9">
        <v>360000000</v>
      </c>
      <c r="N143" s="9">
        <v>0</v>
      </c>
      <c r="O143" s="9">
        <v>0</v>
      </c>
      <c r="P143" s="9">
        <v>360000000</v>
      </c>
      <c r="Q143" s="9">
        <v>0</v>
      </c>
      <c r="R143" s="9">
        <v>0</v>
      </c>
      <c r="S143" s="9">
        <v>0</v>
      </c>
    </row>
    <row r="144" spans="1:19">
      <c r="A144" s="3" t="s">
        <v>19</v>
      </c>
      <c r="B144" s="3">
        <v>19</v>
      </c>
      <c r="C144" s="3" t="s">
        <v>252</v>
      </c>
      <c r="D144" s="3">
        <v>1905</v>
      </c>
      <c r="E144" s="4" t="s">
        <v>455</v>
      </c>
      <c r="F144" s="3">
        <v>1905025</v>
      </c>
      <c r="G144" s="4" t="s">
        <v>456</v>
      </c>
      <c r="H144" s="4" t="s">
        <v>456</v>
      </c>
      <c r="I144" s="3"/>
      <c r="J144" s="4" t="s">
        <v>457</v>
      </c>
      <c r="K144" s="3">
        <v>7</v>
      </c>
      <c r="L144" s="9">
        <v>50000000</v>
      </c>
      <c r="M144" s="9">
        <v>350000000</v>
      </c>
      <c r="N144" s="9">
        <v>0</v>
      </c>
      <c r="O144" s="9">
        <v>350000000</v>
      </c>
      <c r="P144" s="9">
        <v>0</v>
      </c>
      <c r="Q144" s="9">
        <v>0</v>
      </c>
      <c r="R144" s="9">
        <v>0</v>
      </c>
      <c r="S144" s="9">
        <v>0</v>
      </c>
    </row>
    <row r="145" spans="1:19">
      <c r="A145" s="3" t="s">
        <v>19</v>
      </c>
      <c r="B145" s="3">
        <v>19</v>
      </c>
      <c r="C145" s="3" t="s">
        <v>252</v>
      </c>
      <c r="D145" s="3">
        <v>1905</v>
      </c>
      <c r="E145" s="4" t="s">
        <v>455</v>
      </c>
      <c r="F145" s="3">
        <v>1905026</v>
      </c>
      <c r="G145" s="4" t="s">
        <v>458</v>
      </c>
      <c r="H145" s="4" t="s">
        <v>458</v>
      </c>
      <c r="I145" s="3"/>
      <c r="J145" s="4" t="s">
        <v>459</v>
      </c>
      <c r="K145" s="3">
        <v>4</v>
      </c>
      <c r="L145" s="9">
        <v>500000000</v>
      </c>
      <c r="M145" s="9">
        <v>2000000000</v>
      </c>
      <c r="N145" s="9">
        <v>0</v>
      </c>
      <c r="O145" s="9">
        <v>1500000000</v>
      </c>
      <c r="P145" s="9">
        <v>500000000</v>
      </c>
      <c r="Q145" s="9">
        <v>0</v>
      </c>
      <c r="R145" s="9">
        <v>0</v>
      </c>
      <c r="S145" s="9">
        <v>0</v>
      </c>
    </row>
    <row r="146" spans="1:19">
      <c r="A146" s="3" t="s">
        <v>19</v>
      </c>
      <c r="B146" s="3">
        <v>19</v>
      </c>
      <c r="C146" s="3" t="s">
        <v>252</v>
      </c>
      <c r="D146" s="3">
        <v>1905</v>
      </c>
      <c r="E146" s="4" t="s">
        <v>455</v>
      </c>
      <c r="F146" s="3">
        <v>1905027</v>
      </c>
      <c r="G146" s="4" t="s">
        <v>460</v>
      </c>
      <c r="H146" s="4" t="s">
        <v>460</v>
      </c>
      <c r="I146" s="3"/>
      <c r="J146" s="4" t="s">
        <v>461</v>
      </c>
      <c r="K146" s="3">
        <v>4</v>
      </c>
      <c r="L146" s="9">
        <v>400000000</v>
      </c>
      <c r="M146" s="9">
        <v>1600000000</v>
      </c>
      <c r="N146" s="9">
        <v>0</v>
      </c>
      <c r="O146" s="9">
        <v>800000000</v>
      </c>
      <c r="P146" s="9">
        <v>800000000</v>
      </c>
      <c r="Q146" s="9">
        <v>0</v>
      </c>
      <c r="R146" s="9">
        <v>0</v>
      </c>
      <c r="S146" s="9">
        <v>0</v>
      </c>
    </row>
    <row r="147" spans="1:19">
      <c r="A147" s="3" t="s">
        <v>19</v>
      </c>
      <c r="B147" s="3">
        <v>19</v>
      </c>
      <c r="C147" s="3" t="s">
        <v>252</v>
      </c>
      <c r="D147" s="3">
        <v>1905</v>
      </c>
      <c r="E147" s="4" t="s">
        <v>455</v>
      </c>
      <c r="F147" s="3">
        <v>1905028</v>
      </c>
      <c r="G147" s="4" t="s">
        <v>462</v>
      </c>
      <c r="H147" s="4" t="s">
        <v>462</v>
      </c>
      <c r="I147" s="3"/>
      <c r="J147" s="4" t="s">
        <v>463</v>
      </c>
      <c r="K147" s="3">
        <v>4</v>
      </c>
      <c r="L147" s="9">
        <v>50000000</v>
      </c>
      <c r="M147" s="9">
        <v>200000000</v>
      </c>
      <c r="N147" s="9">
        <v>0</v>
      </c>
      <c r="O147" s="9">
        <v>200000000</v>
      </c>
      <c r="P147" s="9">
        <v>0</v>
      </c>
      <c r="Q147" s="9">
        <v>0</v>
      </c>
      <c r="R147" s="9">
        <v>0</v>
      </c>
      <c r="S147" s="9">
        <v>0</v>
      </c>
    </row>
    <row r="148" spans="1:19">
      <c r="A148" s="3" t="s">
        <v>19</v>
      </c>
      <c r="B148" s="3">
        <v>19</v>
      </c>
      <c r="C148" s="3" t="s">
        <v>252</v>
      </c>
      <c r="D148" s="3">
        <v>1905</v>
      </c>
      <c r="E148" s="4" t="s">
        <v>455</v>
      </c>
      <c r="F148" s="3">
        <v>1905029</v>
      </c>
      <c r="G148" s="4" t="s">
        <v>464</v>
      </c>
      <c r="H148" s="4" t="s">
        <v>464</v>
      </c>
      <c r="I148" s="3"/>
      <c r="J148" s="4" t="s">
        <v>465</v>
      </c>
      <c r="K148" s="3">
        <v>15000</v>
      </c>
      <c r="L148" s="9">
        <v>100000</v>
      </c>
      <c r="M148" s="9">
        <v>1500000000</v>
      </c>
      <c r="N148" s="9">
        <v>750000000</v>
      </c>
      <c r="O148" s="9">
        <v>750000000</v>
      </c>
      <c r="P148" s="9">
        <v>0</v>
      </c>
      <c r="Q148" s="9">
        <v>0</v>
      </c>
      <c r="R148" s="9">
        <v>0</v>
      </c>
      <c r="S148" s="9">
        <v>0</v>
      </c>
    </row>
    <row r="149" spans="1:19">
      <c r="A149" s="3" t="s">
        <v>19</v>
      </c>
      <c r="B149" s="3">
        <v>19</v>
      </c>
      <c r="C149" s="3" t="s">
        <v>252</v>
      </c>
      <c r="D149" s="3">
        <v>1905</v>
      </c>
      <c r="E149" s="4" t="s">
        <v>455</v>
      </c>
      <c r="F149" s="3">
        <v>1905030</v>
      </c>
      <c r="G149" s="4" t="s">
        <v>466</v>
      </c>
      <c r="H149" s="4" t="s">
        <v>466</v>
      </c>
      <c r="I149" s="3"/>
      <c r="J149" s="4" t="s">
        <v>465</v>
      </c>
      <c r="K149" s="3">
        <v>2000</v>
      </c>
      <c r="L149" s="9">
        <v>200000</v>
      </c>
      <c r="M149" s="9">
        <v>400000000</v>
      </c>
      <c r="N149" s="9">
        <v>200000000</v>
      </c>
      <c r="O149" s="9">
        <v>200000000</v>
      </c>
      <c r="P149" s="9">
        <v>0</v>
      </c>
      <c r="Q149" s="9">
        <v>0</v>
      </c>
      <c r="R149" s="9">
        <v>0</v>
      </c>
      <c r="S149" s="9">
        <v>0</v>
      </c>
    </row>
    <row r="150" spans="1:19">
      <c r="A150" s="3" t="s">
        <v>19</v>
      </c>
      <c r="B150" s="3">
        <v>19</v>
      </c>
      <c r="C150" s="3" t="s">
        <v>252</v>
      </c>
      <c r="D150" s="3">
        <v>1905</v>
      </c>
      <c r="E150" s="4" t="s">
        <v>455</v>
      </c>
      <c r="F150" s="3">
        <v>1905020</v>
      </c>
      <c r="G150" s="4" t="s">
        <v>467</v>
      </c>
      <c r="H150" s="4" t="s">
        <v>467</v>
      </c>
      <c r="I150" s="3"/>
      <c r="J150" s="4" t="s">
        <v>468</v>
      </c>
      <c r="K150" s="3">
        <v>6</v>
      </c>
      <c r="L150" s="9">
        <v>30000000</v>
      </c>
      <c r="M150" s="9">
        <v>180000000</v>
      </c>
      <c r="N150" s="9">
        <v>0</v>
      </c>
      <c r="O150" s="9">
        <v>180000000</v>
      </c>
      <c r="P150" s="9">
        <v>0</v>
      </c>
      <c r="Q150" s="9">
        <v>0</v>
      </c>
      <c r="R150" s="9">
        <v>0</v>
      </c>
      <c r="S150" s="9">
        <v>0</v>
      </c>
    </row>
    <row r="151" spans="1:19">
      <c r="A151" s="3" t="s">
        <v>19</v>
      </c>
      <c r="B151" s="3">
        <v>19</v>
      </c>
      <c r="C151" s="3" t="s">
        <v>252</v>
      </c>
      <c r="D151" s="3">
        <v>1905</v>
      </c>
      <c r="E151" s="4" t="s">
        <v>455</v>
      </c>
      <c r="F151" s="3">
        <v>1905024</v>
      </c>
      <c r="G151" s="4" t="s">
        <v>469</v>
      </c>
      <c r="H151" s="4" t="s">
        <v>469</v>
      </c>
      <c r="I151" s="3"/>
      <c r="J151" s="7" t="s">
        <v>470</v>
      </c>
      <c r="K151" s="3">
        <v>6</v>
      </c>
      <c r="L151" s="9">
        <v>40000000</v>
      </c>
      <c r="M151" s="9">
        <v>240000000</v>
      </c>
      <c r="N151" s="9">
        <v>0</v>
      </c>
      <c r="O151" s="9">
        <v>150000000</v>
      </c>
      <c r="P151" s="9">
        <v>90000000</v>
      </c>
      <c r="Q151" s="9">
        <v>0</v>
      </c>
      <c r="R151" s="9">
        <v>0</v>
      </c>
      <c r="S151" s="9">
        <v>0</v>
      </c>
    </row>
    <row r="152" spans="1:19">
      <c r="A152" s="3" t="s">
        <v>19</v>
      </c>
      <c r="B152" s="3"/>
      <c r="D152" s="3"/>
      <c r="E152" s="4" t="s">
        <v>455</v>
      </c>
      <c r="G152" s="4" t="s">
        <v>471</v>
      </c>
      <c r="I152" s="3"/>
      <c r="J152" s="4" t="s">
        <v>472</v>
      </c>
      <c r="K152" s="3">
        <v>6</v>
      </c>
      <c r="L152" s="9">
        <v>30000000</v>
      </c>
      <c r="M152" s="9">
        <v>180000000</v>
      </c>
      <c r="N152" s="9">
        <v>0</v>
      </c>
      <c r="O152" s="9">
        <v>180000000</v>
      </c>
      <c r="P152" s="9">
        <v>0</v>
      </c>
      <c r="Q152" s="9">
        <v>0</v>
      </c>
      <c r="R152" s="9">
        <v>0</v>
      </c>
      <c r="S152" s="9">
        <v>0</v>
      </c>
    </row>
    <row r="153" spans="1:19">
      <c r="A153" s="3" t="s">
        <v>19</v>
      </c>
      <c r="B153" s="3"/>
      <c r="D153" s="3"/>
      <c r="E153" s="4" t="s">
        <v>455</v>
      </c>
      <c r="G153" s="4" t="s">
        <v>473</v>
      </c>
      <c r="I153" s="3"/>
      <c r="J153" s="4" t="s">
        <v>474</v>
      </c>
      <c r="K153" s="3">
        <v>5</v>
      </c>
      <c r="L153" s="9">
        <v>30000000</v>
      </c>
      <c r="M153" s="9">
        <v>150000000</v>
      </c>
      <c r="N153" s="9">
        <v>0</v>
      </c>
      <c r="O153" s="9">
        <v>150000000</v>
      </c>
      <c r="P153" s="9">
        <v>0</v>
      </c>
      <c r="Q153" s="9">
        <v>0</v>
      </c>
      <c r="R153" s="9">
        <v>0</v>
      </c>
      <c r="S153" s="9">
        <v>0</v>
      </c>
    </row>
    <row r="154" spans="1:19">
      <c r="A154" s="3" t="s">
        <v>19</v>
      </c>
      <c r="B154" s="3"/>
      <c r="D154" s="3"/>
      <c r="E154" s="4" t="s">
        <v>455</v>
      </c>
      <c r="G154" s="4" t="s">
        <v>475</v>
      </c>
      <c r="I154" s="3"/>
      <c r="J154" s="4" t="s">
        <v>357</v>
      </c>
      <c r="K154" s="3">
        <v>8</v>
      </c>
      <c r="L154" s="9">
        <v>40000000</v>
      </c>
      <c r="M154" s="9">
        <v>320000000</v>
      </c>
      <c r="N154" s="9">
        <v>0</v>
      </c>
      <c r="O154" s="9">
        <v>320000000</v>
      </c>
      <c r="P154" s="9">
        <v>0</v>
      </c>
      <c r="Q154" s="9">
        <v>0</v>
      </c>
      <c r="R154" s="9">
        <v>0</v>
      </c>
      <c r="S154" s="9">
        <v>0</v>
      </c>
    </row>
    <row r="155" spans="1:19">
      <c r="A155" s="3" t="s">
        <v>19</v>
      </c>
      <c r="B155" s="3"/>
      <c r="D155" s="3"/>
      <c r="E155" s="4" t="s">
        <v>476</v>
      </c>
      <c r="G155" s="4" t="s">
        <v>477</v>
      </c>
      <c r="I155" s="3"/>
      <c r="J155" s="4" t="s">
        <v>478</v>
      </c>
      <c r="K155" s="3">
        <v>160</v>
      </c>
      <c r="L155" s="9">
        <v>3000000</v>
      </c>
      <c r="M155" s="9">
        <v>480000000</v>
      </c>
      <c r="N155" s="9">
        <v>0</v>
      </c>
      <c r="O155" s="9">
        <v>480000000</v>
      </c>
      <c r="P155" s="9">
        <v>0</v>
      </c>
      <c r="Q155" s="9">
        <v>0</v>
      </c>
      <c r="R155" s="9">
        <v>0</v>
      </c>
      <c r="S155" s="9">
        <v>0</v>
      </c>
    </row>
    <row r="156" spans="1:19">
      <c r="A156" s="3" t="s">
        <v>19</v>
      </c>
      <c r="B156" s="3">
        <v>22</v>
      </c>
      <c r="C156" s="3" t="s">
        <v>442</v>
      </c>
      <c r="D156" s="3">
        <v>2201</v>
      </c>
      <c r="E156" s="4" t="s">
        <v>476</v>
      </c>
      <c r="F156" s="3">
        <v>2201017</v>
      </c>
      <c r="G156" s="4" t="s">
        <v>479</v>
      </c>
      <c r="H156" s="4" t="s">
        <v>479</v>
      </c>
      <c r="I156" s="3"/>
      <c r="J156" s="4" t="s">
        <v>480</v>
      </c>
      <c r="K156" s="3">
        <v>1000</v>
      </c>
      <c r="L156" s="9">
        <v>1000000</v>
      </c>
      <c r="M156" s="9">
        <v>1000000000</v>
      </c>
      <c r="N156" s="9">
        <v>0</v>
      </c>
      <c r="O156" s="9">
        <v>1000000000</v>
      </c>
      <c r="P156" s="9">
        <v>0</v>
      </c>
      <c r="Q156" s="9">
        <v>0</v>
      </c>
      <c r="R156" s="9">
        <v>0</v>
      </c>
      <c r="S156" s="9">
        <v>0</v>
      </c>
    </row>
    <row r="157" spans="1:19">
      <c r="A157" s="3" t="s">
        <v>19</v>
      </c>
      <c r="B157" s="3">
        <v>22</v>
      </c>
      <c r="C157" s="3" t="s">
        <v>442</v>
      </c>
      <c r="D157" s="3">
        <v>2201</v>
      </c>
      <c r="E157" s="4" t="s">
        <v>476</v>
      </c>
      <c r="F157" s="3">
        <v>2201028</v>
      </c>
      <c r="G157" s="4" t="s">
        <v>481</v>
      </c>
      <c r="H157" s="4" t="s">
        <v>481</v>
      </c>
      <c r="I157" s="3"/>
      <c r="J157" s="4" t="s">
        <v>482</v>
      </c>
      <c r="K157" s="3">
        <v>2400</v>
      </c>
      <c r="L157" s="9">
        <v>900000</v>
      </c>
      <c r="M157" s="9">
        <v>2160000000</v>
      </c>
      <c r="N157" s="9">
        <v>0</v>
      </c>
      <c r="O157" s="9">
        <v>2160000000</v>
      </c>
      <c r="P157" s="9">
        <v>0</v>
      </c>
      <c r="Q157" s="9">
        <v>0</v>
      </c>
      <c r="R157" s="9">
        <v>0</v>
      </c>
      <c r="S157" s="9">
        <v>0</v>
      </c>
    </row>
    <row r="158" spans="1:19">
      <c r="A158" s="3" t="s">
        <v>19</v>
      </c>
      <c r="B158" s="3">
        <v>22</v>
      </c>
      <c r="C158" s="3" t="s">
        <v>442</v>
      </c>
      <c r="D158" s="3">
        <v>2201</v>
      </c>
      <c r="E158" s="4" t="s">
        <v>476</v>
      </c>
      <c r="F158" s="3">
        <v>2201029</v>
      </c>
      <c r="G158" s="4" t="s">
        <v>483</v>
      </c>
      <c r="H158" s="4" t="s">
        <v>483</v>
      </c>
      <c r="I158" s="3"/>
      <c r="J158" s="4" t="s">
        <v>484</v>
      </c>
      <c r="K158" s="3">
        <v>1100</v>
      </c>
      <c r="L158" s="9">
        <v>1200000</v>
      </c>
      <c r="M158" s="9">
        <v>1320000000</v>
      </c>
      <c r="N158" s="9">
        <v>0</v>
      </c>
      <c r="O158" s="9">
        <v>1320000000</v>
      </c>
      <c r="P158" s="9">
        <v>0</v>
      </c>
      <c r="Q158" s="9">
        <v>0</v>
      </c>
      <c r="R158" s="9">
        <v>0</v>
      </c>
      <c r="S158" s="9">
        <v>0</v>
      </c>
    </row>
    <row r="159" spans="1:19">
      <c r="A159" s="3" t="s">
        <v>19</v>
      </c>
      <c r="B159" s="3">
        <v>22</v>
      </c>
      <c r="C159" s="3" t="s">
        <v>442</v>
      </c>
      <c r="D159" s="3">
        <v>2201</v>
      </c>
      <c r="E159" s="4" t="s">
        <v>476</v>
      </c>
      <c r="F159" s="3">
        <v>2201032</v>
      </c>
      <c r="G159" s="4" t="s">
        <v>485</v>
      </c>
      <c r="H159" s="4" t="s">
        <v>485</v>
      </c>
      <c r="I159" s="3"/>
      <c r="J159" s="4" t="s">
        <v>486</v>
      </c>
      <c r="K159" s="3">
        <v>400</v>
      </c>
      <c r="L159" s="9">
        <v>1000000</v>
      </c>
      <c r="M159" s="9">
        <v>400000000</v>
      </c>
      <c r="N159" s="9">
        <v>0</v>
      </c>
      <c r="O159" s="9">
        <v>400000000</v>
      </c>
      <c r="P159" s="9">
        <v>0</v>
      </c>
      <c r="Q159" s="9">
        <v>0</v>
      </c>
      <c r="R159" s="9">
        <v>0</v>
      </c>
      <c r="S159" s="9">
        <v>0</v>
      </c>
    </row>
    <row r="160" spans="1:19">
      <c r="A160" s="3" t="s">
        <v>19</v>
      </c>
      <c r="B160" s="3">
        <v>22</v>
      </c>
      <c r="C160" s="3" t="s">
        <v>442</v>
      </c>
      <c r="D160" s="3">
        <v>2201</v>
      </c>
      <c r="E160" s="4" t="s">
        <v>476</v>
      </c>
      <c r="F160" s="3">
        <v>2201034</v>
      </c>
      <c r="G160" s="4" t="s">
        <v>487</v>
      </c>
      <c r="H160" s="4" t="s">
        <v>487</v>
      </c>
      <c r="I160" s="3"/>
      <c r="J160" s="4" t="s">
        <v>488</v>
      </c>
      <c r="K160" s="3">
        <v>500</v>
      </c>
      <c r="L160" s="9">
        <v>1200000</v>
      </c>
      <c r="M160" s="9">
        <v>600000000</v>
      </c>
      <c r="N160" s="9">
        <v>0</v>
      </c>
      <c r="O160" s="9">
        <v>300000000</v>
      </c>
      <c r="P160" s="9">
        <v>300000000</v>
      </c>
      <c r="Q160" s="9">
        <v>0</v>
      </c>
      <c r="R160" s="9">
        <v>0</v>
      </c>
      <c r="S160" s="9">
        <v>0</v>
      </c>
    </row>
    <row r="161" spans="1:19">
      <c r="A161" s="3" t="s">
        <v>19</v>
      </c>
      <c r="B161" s="3">
        <v>22</v>
      </c>
      <c r="C161" s="3" t="s">
        <v>442</v>
      </c>
      <c r="D161" s="3">
        <v>2201</v>
      </c>
      <c r="E161" s="4" t="s">
        <v>476</v>
      </c>
      <c r="F161" s="3">
        <v>2201052</v>
      </c>
      <c r="G161" s="4" t="s">
        <v>489</v>
      </c>
      <c r="H161" s="4" t="s">
        <v>489</v>
      </c>
      <c r="I161" s="3"/>
      <c r="J161" s="4" t="s">
        <v>490</v>
      </c>
      <c r="K161" s="3">
        <v>3</v>
      </c>
      <c r="L161" s="9">
        <v>8500000000</v>
      </c>
      <c r="M161" s="9">
        <v>25500000000</v>
      </c>
      <c r="N161" s="9">
        <v>0</v>
      </c>
      <c r="O161" s="9">
        <v>1200000000</v>
      </c>
      <c r="P161" s="9">
        <v>2400000000</v>
      </c>
      <c r="Q161" s="9">
        <v>21000000000</v>
      </c>
      <c r="R161" s="9">
        <v>0</v>
      </c>
      <c r="S161" s="9">
        <v>900000000</v>
      </c>
    </row>
    <row r="162" spans="1:19">
      <c r="A162" s="3" t="s">
        <v>19</v>
      </c>
      <c r="B162" s="3">
        <v>22</v>
      </c>
      <c r="C162" s="3" t="s">
        <v>442</v>
      </c>
      <c r="D162" s="3">
        <v>2201</v>
      </c>
      <c r="E162" s="4" t="s">
        <v>476</v>
      </c>
      <c r="F162" s="3">
        <v>2201069</v>
      </c>
      <c r="G162" s="4" t="s">
        <v>491</v>
      </c>
      <c r="H162" s="4" t="s">
        <v>491</v>
      </c>
      <c r="I162" s="3"/>
      <c r="J162" s="4" t="s">
        <v>436</v>
      </c>
      <c r="K162" s="3">
        <v>4</v>
      </c>
      <c r="L162" s="9">
        <v>1500000000</v>
      </c>
      <c r="M162" s="9">
        <v>6000000000</v>
      </c>
      <c r="N162" s="9">
        <v>0</v>
      </c>
      <c r="O162" s="9">
        <v>1500000000</v>
      </c>
      <c r="P162" s="9">
        <v>1500000000</v>
      </c>
      <c r="Q162" s="9">
        <v>3000000000</v>
      </c>
      <c r="R162" s="9">
        <v>0</v>
      </c>
      <c r="S162" s="9">
        <v>0</v>
      </c>
    </row>
    <row r="163" spans="1:19">
      <c r="A163" s="3" t="s">
        <v>19</v>
      </c>
      <c r="B163" s="3">
        <v>43</v>
      </c>
      <c r="C163" s="3" t="s">
        <v>368</v>
      </c>
      <c r="D163" s="3">
        <v>4302</v>
      </c>
      <c r="E163" s="4" t="s">
        <v>492</v>
      </c>
      <c r="F163" s="3">
        <v>4302001</v>
      </c>
      <c r="G163" s="4" t="s">
        <v>493</v>
      </c>
      <c r="H163" s="4" t="s">
        <v>493</v>
      </c>
      <c r="I163" s="3"/>
      <c r="J163" s="4" t="s">
        <v>494</v>
      </c>
      <c r="K163" s="3">
        <v>15</v>
      </c>
      <c r="L163" s="9">
        <v>5000000</v>
      </c>
      <c r="M163" s="9">
        <v>75000000</v>
      </c>
      <c r="N163" s="9">
        <v>0</v>
      </c>
      <c r="O163" s="9">
        <v>75000000</v>
      </c>
      <c r="P163" s="9">
        <v>0</v>
      </c>
      <c r="Q163" s="9">
        <v>0</v>
      </c>
      <c r="R163" s="9">
        <v>0</v>
      </c>
      <c r="S163" s="9">
        <v>0</v>
      </c>
    </row>
    <row r="164" spans="1:19">
      <c r="A164" s="3" t="s">
        <v>19</v>
      </c>
      <c r="B164" s="3"/>
      <c r="D164" s="3"/>
      <c r="E164" s="4" t="s">
        <v>492</v>
      </c>
      <c r="G164" s="4" t="s">
        <v>495</v>
      </c>
      <c r="I164" s="3"/>
      <c r="J164" s="4" t="s">
        <v>496</v>
      </c>
      <c r="K164" s="3">
        <v>20</v>
      </c>
      <c r="L164" s="9">
        <v>10000000</v>
      </c>
      <c r="M164" s="9">
        <v>200000000</v>
      </c>
      <c r="N164" s="9">
        <v>0</v>
      </c>
      <c r="O164" s="9">
        <v>50000000</v>
      </c>
      <c r="P164" s="9">
        <v>0</v>
      </c>
      <c r="Q164" s="9">
        <v>75000000</v>
      </c>
      <c r="R164" s="9">
        <v>0</v>
      </c>
      <c r="S164" s="9">
        <v>75000000</v>
      </c>
    </row>
    <row r="165" spans="1:19">
      <c r="A165" s="3" t="s">
        <v>19</v>
      </c>
      <c r="B165" s="3"/>
      <c r="D165" s="3"/>
      <c r="E165" s="4" t="s">
        <v>492</v>
      </c>
      <c r="G165" s="4" t="s">
        <v>497</v>
      </c>
      <c r="I165" s="3"/>
      <c r="J165" s="4" t="s">
        <v>498</v>
      </c>
      <c r="K165" s="3">
        <v>1</v>
      </c>
      <c r="L165" s="9">
        <v>10000000000</v>
      </c>
      <c r="M165" s="9">
        <v>10000000000</v>
      </c>
      <c r="N165" s="9">
        <v>0</v>
      </c>
      <c r="O165" s="9">
        <v>0</v>
      </c>
      <c r="P165" s="9">
        <v>0</v>
      </c>
      <c r="Q165" s="9">
        <v>10000000000</v>
      </c>
      <c r="R165" s="9">
        <v>0</v>
      </c>
      <c r="S165" s="9">
        <v>0</v>
      </c>
    </row>
    <row r="166" spans="1:19">
      <c r="A166" s="3" t="s">
        <v>19</v>
      </c>
      <c r="B166" s="3">
        <v>40</v>
      </c>
      <c r="C166" s="3" t="s">
        <v>223</v>
      </c>
      <c r="D166" s="3">
        <v>4001</v>
      </c>
      <c r="E166" s="4" t="s">
        <v>499</v>
      </c>
      <c r="F166" s="3">
        <v>4001032</v>
      </c>
      <c r="G166" s="4" t="s">
        <v>500</v>
      </c>
      <c r="H166" s="4" t="s">
        <v>500</v>
      </c>
      <c r="I166" s="3"/>
      <c r="J166" s="4" t="s">
        <v>501</v>
      </c>
      <c r="K166" s="3">
        <v>100</v>
      </c>
      <c r="L166" s="9">
        <v>11000000</v>
      </c>
      <c r="M166" s="9">
        <v>1100000000</v>
      </c>
      <c r="N166" s="9">
        <v>0</v>
      </c>
      <c r="O166" s="9">
        <v>500000000</v>
      </c>
      <c r="P166" s="9">
        <v>600000000</v>
      </c>
      <c r="Q166" s="9">
        <v>0</v>
      </c>
      <c r="R166" s="9">
        <v>0</v>
      </c>
      <c r="S166" s="9">
        <v>0</v>
      </c>
    </row>
    <row r="167" spans="1:19">
      <c r="A167" s="3" t="s">
        <v>19</v>
      </c>
      <c r="B167" s="3"/>
      <c r="D167" s="3"/>
      <c r="E167" s="4" t="s">
        <v>499</v>
      </c>
      <c r="G167" s="4" t="s">
        <v>502</v>
      </c>
      <c r="I167" s="3"/>
      <c r="J167" s="4" t="s">
        <v>503</v>
      </c>
      <c r="K167" s="3">
        <v>1</v>
      </c>
      <c r="L167" s="9">
        <v>50000000</v>
      </c>
      <c r="M167" s="9">
        <v>50000000</v>
      </c>
      <c r="N167" s="9">
        <v>0</v>
      </c>
      <c r="O167" s="9">
        <v>50000000</v>
      </c>
      <c r="P167" s="9">
        <v>0</v>
      </c>
      <c r="Q167" s="9">
        <v>0</v>
      </c>
      <c r="R167" s="9">
        <v>0</v>
      </c>
      <c r="S167" s="9">
        <v>0</v>
      </c>
    </row>
    <row r="168" spans="1:19">
      <c r="A168" s="3" t="s">
        <v>19</v>
      </c>
      <c r="B168" s="3"/>
      <c r="D168" s="3"/>
      <c r="E168" s="4" t="s">
        <v>499</v>
      </c>
      <c r="G168" s="4" t="s">
        <v>504</v>
      </c>
      <c r="I168" s="3"/>
      <c r="J168" s="4" t="s">
        <v>505</v>
      </c>
      <c r="K168" s="3">
        <v>1</v>
      </c>
      <c r="L168" s="9">
        <v>400000000</v>
      </c>
      <c r="M168" s="9">
        <v>400000000</v>
      </c>
      <c r="N168" s="9">
        <v>0</v>
      </c>
      <c r="O168" s="9">
        <v>400000000</v>
      </c>
      <c r="P168" s="9">
        <v>0</v>
      </c>
      <c r="Q168" s="9">
        <v>0</v>
      </c>
      <c r="R168" s="9">
        <v>0</v>
      </c>
      <c r="S168" s="9">
        <v>0</v>
      </c>
    </row>
    <row r="169" spans="1:19">
      <c r="A169" s="3" t="s">
        <v>19</v>
      </c>
      <c r="B169" s="3">
        <v>40</v>
      </c>
      <c r="C169" s="3" t="s">
        <v>223</v>
      </c>
      <c r="D169" s="3">
        <v>4001</v>
      </c>
      <c r="E169" s="4" t="s">
        <v>499</v>
      </c>
      <c r="F169" s="3">
        <v>4001001</v>
      </c>
      <c r="G169" s="4" t="s">
        <v>506</v>
      </c>
      <c r="H169" s="4" t="s">
        <v>506</v>
      </c>
      <c r="I169" s="3"/>
      <c r="J169" s="4" t="s">
        <v>507</v>
      </c>
      <c r="K169" s="3">
        <v>400</v>
      </c>
      <c r="L169" s="9">
        <v>320000</v>
      </c>
      <c r="M169" s="9">
        <v>128000000</v>
      </c>
      <c r="N169" s="9">
        <v>0</v>
      </c>
      <c r="O169" s="9">
        <v>128000000</v>
      </c>
      <c r="P169" s="9">
        <v>0</v>
      </c>
      <c r="Q169" s="9">
        <v>0</v>
      </c>
      <c r="R169" s="9">
        <v>0</v>
      </c>
      <c r="S169" s="9">
        <v>0</v>
      </c>
    </row>
    <row r="170" spans="1:19">
      <c r="A170" s="3" t="s">
        <v>19</v>
      </c>
      <c r="B170" s="3">
        <v>13</v>
      </c>
      <c r="C170" s="3" t="s">
        <v>508</v>
      </c>
      <c r="D170" s="3">
        <v>1303</v>
      </c>
      <c r="E170" s="4" t="s">
        <v>499</v>
      </c>
      <c r="F170" s="3">
        <v>1303013</v>
      </c>
      <c r="G170" s="4" t="s">
        <v>509</v>
      </c>
      <c r="H170" s="4" t="s">
        <v>509</v>
      </c>
      <c r="I170" s="3"/>
      <c r="J170" s="4" t="s">
        <v>509</v>
      </c>
      <c r="K170" s="3">
        <v>50</v>
      </c>
      <c r="L170" s="9">
        <v>62000000</v>
      </c>
      <c r="M170" s="9">
        <v>3100000000</v>
      </c>
      <c r="N170" s="9">
        <v>0</v>
      </c>
      <c r="O170" s="9">
        <v>0</v>
      </c>
      <c r="P170" s="9">
        <v>1100000000</v>
      </c>
      <c r="Q170" s="9">
        <v>2000000000</v>
      </c>
      <c r="R170" s="9">
        <v>0</v>
      </c>
      <c r="S170" s="9">
        <v>0</v>
      </c>
    </row>
    <row r="171" spans="1:19">
      <c r="A171" s="3" t="s">
        <v>85</v>
      </c>
      <c r="B171" s="3">
        <v>17</v>
      </c>
      <c r="C171" s="3" t="s">
        <v>510</v>
      </c>
      <c r="D171" s="3">
        <v>1709</v>
      </c>
      <c r="E171" s="4" t="s">
        <v>511</v>
      </c>
      <c r="F171" s="3">
        <v>1709001</v>
      </c>
      <c r="G171" s="4" t="s">
        <v>512</v>
      </c>
      <c r="H171" s="4" t="s">
        <v>512</v>
      </c>
      <c r="I171" s="3"/>
      <c r="J171" s="4" t="s">
        <v>513</v>
      </c>
      <c r="K171" s="3">
        <v>3</v>
      </c>
      <c r="L171" s="9">
        <v>13000000</v>
      </c>
      <c r="M171" s="9">
        <v>39000000</v>
      </c>
      <c r="N171" s="9">
        <v>39000000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</row>
    <row r="172" spans="1:19">
      <c r="A172" s="3" t="s">
        <v>85</v>
      </c>
      <c r="B172" s="3">
        <v>17</v>
      </c>
      <c r="C172" s="3" t="s">
        <v>510</v>
      </c>
      <c r="D172" s="3">
        <v>1709</v>
      </c>
      <c r="E172" s="4" t="s">
        <v>511</v>
      </c>
      <c r="F172" s="3">
        <v>1709016</v>
      </c>
      <c r="G172" s="4" t="s">
        <v>514</v>
      </c>
      <c r="H172" s="4" t="s">
        <v>514</v>
      </c>
      <c r="I172" s="3"/>
      <c r="J172" s="4" t="s">
        <v>514</v>
      </c>
      <c r="K172" s="3">
        <v>1</v>
      </c>
      <c r="L172" s="9">
        <v>270000000</v>
      </c>
      <c r="M172" s="9">
        <v>270000000</v>
      </c>
      <c r="N172" s="9">
        <v>70000000</v>
      </c>
      <c r="O172" s="9">
        <v>0</v>
      </c>
      <c r="P172" s="9">
        <v>0</v>
      </c>
      <c r="Q172" s="9">
        <v>200000000</v>
      </c>
      <c r="R172" s="9">
        <v>0</v>
      </c>
      <c r="S172" s="9">
        <v>0</v>
      </c>
    </row>
    <row r="173" spans="1:19">
      <c r="A173" s="3" t="s">
        <v>85</v>
      </c>
      <c r="B173" s="3"/>
      <c r="D173" s="3"/>
      <c r="E173" s="4" t="s">
        <v>511</v>
      </c>
      <c r="G173" s="4" t="s">
        <v>515</v>
      </c>
      <c r="I173" s="3"/>
      <c r="J173" s="4" t="s">
        <v>516</v>
      </c>
      <c r="K173" s="3">
        <v>1</v>
      </c>
      <c r="L173" s="9">
        <v>26597453</v>
      </c>
      <c r="M173" s="9">
        <v>26597453</v>
      </c>
      <c r="N173" s="9">
        <v>26597453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</row>
    <row r="174" spans="1:19">
      <c r="A174" s="3" t="s">
        <v>85</v>
      </c>
      <c r="B174" s="3">
        <v>17</v>
      </c>
      <c r="C174" s="3" t="s">
        <v>510</v>
      </c>
      <c r="D174" s="3">
        <v>1709</v>
      </c>
      <c r="E174" s="4" t="s">
        <v>511</v>
      </c>
      <c r="F174" s="3">
        <v>1709078</v>
      </c>
      <c r="G174" s="4" t="s">
        <v>517</v>
      </c>
      <c r="H174" s="4" t="s">
        <v>517</v>
      </c>
      <c r="I174" s="3"/>
      <c r="J174" s="4" t="s">
        <v>518</v>
      </c>
      <c r="K174" s="3">
        <v>1</v>
      </c>
      <c r="L174" s="9">
        <v>1150000000</v>
      </c>
      <c r="M174" s="9">
        <v>1150000000</v>
      </c>
      <c r="N174" s="9">
        <v>150000000</v>
      </c>
      <c r="O174" s="9">
        <v>0</v>
      </c>
      <c r="P174" s="9">
        <v>0</v>
      </c>
      <c r="Q174" s="9">
        <v>1000000000</v>
      </c>
      <c r="R174" s="9">
        <v>0</v>
      </c>
      <c r="S174" s="9">
        <v>0</v>
      </c>
    </row>
    <row r="175" spans="1:19">
      <c r="A175" s="3" t="s">
        <v>85</v>
      </c>
      <c r="B175" s="3">
        <v>35</v>
      </c>
      <c r="C175" s="3" t="s">
        <v>519</v>
      </c>
      <c r="D175" s="3">
        <v>3502</v>
      </c>
      <c r="E175" s="4" t="s">
        <v>520</v>
      </c>
      <c r="F175" s="3">
        <v>3502010</v>
      </c>
      <c r="G175" s="4" t="s">
        <v>521</v>
      </c>
      <c r="H175" s="4" t="s">
        <v>521</v>
      </c>
      <c r="I175" s="3"/>
      <c r="J175" s="4" t="s">
        <v>522</v>
      </c>
      <c r="K175" s="3">
        <v>2</v>
      </c>
      <c r="L175" s="9">
        <v>75000000</v>
      </c>
      <c r="M175" s="9">
        <v>150000000</v>
      </c>
      <c r="N175" s="9">
        <v>150000000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</row>
    <row r="176" spans="1:19">
      <c r="A176" s="3" t="s">
        <v>85</v>
      </c>
      <c r="B176" s="3">
        <v>35</v>
      </c>
      <c r="C176" s="3" t="s">
        <v>519</v>
      </c>
      <c r="D176" s="3">
        <v>3502</v>
      </c>
      <c r="E176" s="4" t="s">
        <v>520</v>
      </c>
      <c r="F176" s="3">
        <v>3502019</v>
      </c>
      <c r="G176" s="4" t="s">
        <v>523</v>
      </c>
      <c r="H176" s="4" t="s">
        <v>523</v>
      </c>
      <c r="I176" s="3"/>
      <c r="J176" s="4" t="s">
        <v>524</v>
      </c>
      <c r="K176" s="3">
        <v>50</v>
      </c>
      <c r="L176" s="9">
        <v>3000000</v>
      </c>
      <c r="M176" s="9">
        <v>150000000</v>
      </c>
      <c r="N176" s="9">
        <v>150000000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</row>
    <row r="177" spans="1:19">
      <c r="A177" s="3" t="s">
        <v>85</v>
      </c>
      <c r="B177" s="3">
        <v>35</v>
      </c>
      <c r="C177" s="3" t="s">
        <v>519</v>
      </c>
      <c r="D177" s="3">
        <v>3502</v>
      </c>
      <c r="E177" s="4" t="s">
        <v>520</v>
      </c>
      <c r="F177" s="3">
        <v>3502022</v>
      </c>
      <c r="G177" s="4" t="s">
        <v>525</v>
      </c>
      <c r="H177" s="4" t="s">
        <v>525</v>
      </c>
      <c r="I177" s="3"/>
      <c r="J177" s="4" t="s">
        <v>526</v>
      </c>
      <c r="K177" s="3">
        <v>5</v>
      </c>
      <c r="L177" s="9">
        <v>5000000</v>
      </c>
      <c r="M177" s="9">
        <v>25000000</v>
      </c>
      <c r="N177" s="9">
        <v>25000000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</row>
    <row r="178" spans="1:19">
      <c r="A178" s="3" t="s">
        <v>85</v>
      </c>
      <c r="B178" s="3">
        <v>35</v>
      </c>
      <c r="C178" s="3" t="s">
        <v>519</v>
      </c>
      <c r="D178" s="3">
        <v>3502</v>
      </c>
      <c r="E178" s="4" t="s">
        <v>520</v>
      </c>
      <c r="F178" s="3">
        <v>3502024</v>
      </c>
      <c r="G178" s="4" t="s">
        <v>527</v>
      </c>
      <c r="H178" s="4" t="s">
        <v>527</v>
      </c>
      <c r="I178" s="3"/>
      <c r="J178" s="4" t="s">
        <v>528</v>
      </c>
      <c r="K178" s="3">
        <v>8</v>
      </c>
      <c r="L178" s="9">
        <v>20000000</v>
      </c>
      <c r="M178" s="9">
        <v>160000000</v>
      </c>
      <c r="N178" s="9">
        <v>160000000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</row>
    <row r="179" spans="1:19">
      <c r="A179" s="3" t="s">
        <v>85</v>
      </c>
      <c r="B179" s="3">
        <v>35</v>
      </c>
      <c r="C179" s="3" t="s">
        <v>519</v>
      </c>
      <c r="D179" s="3">
        <v>3502</v>
      </c>
      <c r="E179" s="4" t="s">
        <v>520</v>
      </c>
      <c r="F179" s="3">
        <v>3502025</v>
      </c>
      <c r="G179" s="4" t="s">
        <v>529</v>
      </c>
      <c r="H179" s="4" t="s">
        <v>529</v>
      </c>
      <c r="I179" s="3"/>
      <c r="J179" s="4" t="s">
        <v>530</v>
      </c>
      <c r="K179" s="3">
        <v>2</v>
      </c>
      <c r="L179" s="9">
        <v>100000000</v>
      </c>
      <c r="M179" s="9">
        <v>200000000</v>
      </c>
      <c r="N179" s="9">
        <v>200000000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</row>
    <row r="180" spans="1:19">
      <c r="A180" s="3" t="s">
        <v>85</v>
      </c>
      <c r="B180" s="3">
        <v>35</v>
      </c>
      <c r="C180" s="3" t="s">
        <v>519</v>
      </c>
      <c r="D180" s="3">
        <v>3502</v>
      </c>
      <c r="E180" s="4" t="s">
        <v>520</v>
      </c>
      <c r="F180" s="3">
        <v>3502039</v>
      </c>
      <c r="G180" s="4" t="s">
        <v>531</v>
      </c>
      <c r="H180" s="4" t="s">
        <v>531</v>
      </c>
      <c r="I180" s="3"/>
      <c r="J180" s="4" t="s">
        <v>532</v>
      </c>
      <c r="K180" s="3">
        <v>1</v>
      </c>
      <c r="L180" s="9">
        <v>150000000</v>
      </c>
      <c r="M180" s="9">
        <v>150000000</v>
      </c>
      <c r="N180" s="9">
        <v>150000000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</row>
    <row r="181" spans="1:19">
      <c r="A181" s="3" t="s">
        <v>85</v>
      </c>
      <c r="B181" s="3">
        <v>35</v>
      </c>
      <c r="C181" s="3" t="s">
        <v>519</v>
      </c>
      <c r="D181" s="3">
        <v>3502</v>
      </c>
      <c r="E181" s="4" t="s">
        <v>520</v>
      </c>
      <c r="F181" s="3">
        <v>3502045</v>
      </c>
      <c r="G181" s="4" t="s">
        <v>533</v>
      </c>
      <c r="H181" s="4" t="s">
        <v>533</v>
      </c>
      <c r="I181" s="3"/>
      <c r="J181" s="4" t="s">
        <v>340</v>
      </c>
      <c r="K181" s="3">
        <v>2</v>
      </c>
      <c r="L181" s="9">
        <v>11000000</v>
      </c>
      <c r="M181" s="9">
        <v>22000000</v>
      </c>
      <c r="N181" s="9">
        <v>22000000</v>
      </c>
      <c r="O181" s="9">
        <v>0</v>
      </c>
      <c r="P181" s="9">
        <v>0</v>
      </c>
      <c r="Q181" s="9">
        <v>0</v>
      </c>
      <c r="R181" s="9">
        <v>0</v>
      </c>
      <c r="S181" s="9">
        <v>0</v>
      </c>
    </row>
    <row r="182" spans="1:19">
      <c r="A182" s="3" t="s">
        <v>85</v>
      </c>
      <c r="B182" s="3">
        <v>35</v>
      </c>
      <c r="C182" s="3" t="s">
        <v>519</v>
      </c>
      <c r="D182" s="3">
        <v>3502</v>
      </c>
      <c r="E182" s="4" t="s">
        <v>520</v>
      </c>
      <c r="F182" s="3">
        <v>3502046</v>
      </c>
      <c r="G182" s="4" t="s">
        <v>534</v>
      </c>
      <c r="H182" s="4" t="s">
        <v>534</v>
      </c>
      <c r="I182" s="3"/>
      <c r="J182" s="4" t="s">
        <v>357</v>
      </c>
      <c r="K182" s="3">
        <v>2</v>
      </c>
      <c r="L182" s="9">
        <v>35000000</v>
      </c>
      <c r="M182" s="9">
        <v>70000000</v>
      </c>
      <c r="N182" s="9">
        <v>70000000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</row>
    <row r="183" spans="1:19">
      <c r="A183" s="3" t="s">
        <v>85</v>
      </c>
      <c r="B183" s="3">
        <v>35</v>
      </c>
      <c r="C183" s="3" t="s">
        <v>519</v>
      </c>
      <c r="D183" s="3">
        <v>3502</v>
      </c>
      <c r="E183" s="4" t="s">
        <v>520</v>
      </c>
      <c r="F183" s="3">
        <v>3502050</v>
      </c>
      <c r="G183" s="4" t="s">
        <v>535</v>
      </c>
      <c r="H183" s="4" t="s">
        <v>535</v>
      </c>
      <c r="I183" s="3"/>
      <c r="J183" s="4" t="s">
        <v>535</v>
      </c>
      <c r="K183" s="3">
        <v>1</v>
      </c>
      <c r="L183" s="9">
        <v>1500000000</v>
      </c>
      <c r="M183" s="9">
        <v>1500000000</v>
      </c>
      <c r="N183" s="9">
        <v>500000000</v>
      </c>
      <c r="O183" s="9">
        <v>0</v>
      </c>
      <c r="P183" s="9">
        <v>0</v>
      </c>
      <c r="Q183" s="9">
        <v>1000000000</v>
      </c>
      <c r="R183" s="9">
        <v>0</v>
      </c>
      <c r="S183" s="9">
        <v>0</v>
      </c>
    </row>
    <row r="184" spans="1:19">
      <c r="A184" s="3" t="s">
        <v>85</v>
      </c>
      <c r="B184" s="3">
        <v>35</v>
      </c>
      <c r="C184" s="3" t="s">
        <v>519</v>
      </c>
      <c r="D184" s="3">
        <v>3502</v>
      </c>
      <c r="E184" s="4" t="s">
        <v>520</v>
      </c>
      <c r="F184" s="3">
        <v>3502059</v>
      </c>
      <c r="G184" s="4" t="s">
        <v>536</v>
      </c>
      <c r="H184" s="4" t="s">
        <v>536</v>
      </c>
      <c r="I184" s="3"/>
      <c r="J184" s="4" t="s">
        <v>537</v>
      </c>
      <c r="K184" s="3">
        <v>1</v>
      </c>
      <c r="L184" s="9">
        <v>35000000</v>
      </c>
      <c r="M184" s="9">
        <v>35000000</v>
      </c>
      <c r="N184" s="9">
        <v>35000000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</row>
    <row r="185" spans="1:19">
      <c r="A185" s="3" t="s">
        <v>85</v>
      </c>
      <c r="B185" s="3">
        <v>17</v>
      </c>
      <c r="C185" s="3" t="s">
        <v>510</v>
      </c>
      <c r="D185" s="3">
        <v>1702</v>
      </c>
      <c r="E185" s="4" t="s">
        <v>538</v>
      </c>
      <c r="F185" s="3">
        <v>1702008</v>
      </c>
      <c r="G185" s="4" t="s">
        <v>539</v>
      </c>
      <c r="H185" s="4" t="s">
        <v>539</v>
      </c>
      <c r="I185" s="3"/>
      <c r="J185" s="4" t="s">
        <v>540</v>
      </c>
      <c r="K185" s="3">
        <v>10</v>
      </c>
      <c r="L185" s="9">
        <v>10000000</v>
      </c>
      <c r="M185" s="9">
        <v>100000000</v>
      </c>
      <c r="N185" s="9">
        <v>100000000</v>
      </c>
      <c r="O185" s="9">
        <v>0</v>
      </c>
      <c r="P185" s="9">
        <v>0</v>
      </c>
      <c r="Q185" s="9">
        <v>0</v>
      </c>
      <c r="R185" s="9">
        <v>0</v>
      </c>
      <c r="S185" s="9">
        <v>0</v>
      </c>
    </row>
    <row r="186" spans="1:19">
      <c r="A186" s="3" t="s">
        <v>85</v>
      </c>
      <c r="B186" s="3">
        <v>17</v>
      </c>
      <c r="C186" s="3" t="s">
        <v>510</v>
      </c>
      <c r="D186" s="3">
        <v>1702</v>
      </c>
      <c r="E186" s="4" t="s">
        <v>538</v>
      </c>
      <c r="F186" s="3">
        <v>1702009</v>
      </c>
      <c r="G186" s="4" t="s">
        <v>541</v>
      </c>
      <c r="H186" s="4" t="s">
        <v>541</v>
      </c>
      <c r="I186" s="3"/>
      <c r="J186" s="4" t="s">
        <v>542</v>
      </c>
      <c r="K186" s="3">
        <v>100</v>
      </c>
      <c r="L186" s="9">
        <v>500000</v>
      </c>
      <c r="M186" s="9">
        <v>50000000</v>
      </c>
      <c r="N186" s="9">
        <v>0</v>
      </c>
      <c r="O186" s="9">
        <v>50000000</v>
      </c>
      <c r="P186" s="9">
        <v>0</v>
      </c>
      <c r="Q186" s="9">
        <v>0</v>
      </c>
      <c r="R186" s="9">
        <v>0</v>
      </c>
      <c r="S186" s="9">
        <v>0</v>
      </c>
    </row>
    <row r="187" spans="1:19">
      <c r="A187" s="3" t="s">
        <v>85</v>
      </c>
      <c r="B187" s="3">
        <v>17</v>
      </c>
      <c r="C187" s="3" t="s">
        <v>510</v>
      </c>
      <c r="D187" s="3">
        <v>1702</v>
      </c>
      <c r="E187" s="4" t="s">
        <v>538</v>
      </c>
      <c r="F187" s="3">
        <v>1702014</v>
      </c>
      <c r="G187" s="4" t="s">
        <v>543</v>
      </c>
      <c r="H187" s="4" t="s">
        <v>543</v>
      </c>
      <c r="I187" s="3"/>
      <c r="J187" s="4" t="s">
        <v>544</v>
      </c>
      <c r="K187" s="3">
        <v>50</v>
      </c>
      <c r="L187" s="9">
        <v>1000000</v>
      </c>
      <c r="M187" s="9">
        <v>50000000</v>
      </c>
      <c r="N187" s="9">
        <v>0</v>
      </c>
      <c r="O187" s="9">
        <v>50000000</v>
      </c>
      <c r="P187" s="9">
        <v>0</v>
      </c>
      <c r="Q187" s="9">
        <v>0</v>
      </c>
      <c r="R187" s="9">
        <v>0</v>
      </c>
      <c r="S187" s="9">
        <v>0</v>
      </c>
    </row>
    <row r="188" spans="1:19">
      <c r="A188" s="3" t="s">
        <v>85</v>
      </c>
      <c r="B188" s="3">
        <v>21</v>
      </c>
      <c r="C188" s="3" t="s">
        <v>296</v>
      </c>
      <c r="D188" s="3">
        <v>2104</v>
      </c>
      <c r="E188" s="4" t="s">
        <v>538</v>
      </c>
      <c r="F188" s="3">
        <v>2104027</v>
      </c>
      <c r="G188" s="4" t="s">
        <v>545</v>
      </c>
      <c r="H188" s="4" t="s">
        <v>545</v>
      </c>
      <c r="I188" s="3"/>
      <c r="J188" s="4" t="s">
        <v>546</v>
      </c>
      <c r="K188" s="3">
        <v>2</v>
      </c>
      <c r="L188" s="9">
        <v>25000000</v>
      </c>
      <c r="M188" s="9">
        <v>50000000</v>
      </c>
      <c r="N188" s="9">
        <v>0</v>
      </c>
      <c r="O188" s="9">
        <v>50000000</v>
      </c>
      <c r="P188" s="9">
        <v>0</v>
      </c>
      <c r="Q188" s="9">
        <v>0</v>
      </c>
      <c r="R188" s="9">
        <v>0</v>
      </c>
      <c r="S188" s="9">
        <v>0</v>
      </c>
    </row>
    <row r="189" spans="1:19">
      <c r="A189" s="3" t="s">
        <v>85</v>
      </c>
      <c r="B189" s="3">
        <v>17</v>
      </c>
      <c r="C189" s="3" t="s">
        <v>510</v>
      </c>
      <c r="D189" s="3">
        <v>1702</v>
      </c>
      <c r="E189" s="4" t="s">
        <v>538</v>
      </c>
      <c r="F189" s="3">
        <v>1702017</v>
      </c>
      <c r="G189" s="4" t="s">
        <v>547</v>
      </c>
      <c r="H189" s="4" t="s">
        <v>547</v>
      </c>
      <c r="I189" s="3"/>
      <c r="J189" s="4" t="s">
        <v>548</v>
      </c>
      <c r="K189" s="3">
        <v>50</v>
      </c>
      <c r="L189" s="9">
        <v>2000000</v>
      </c>
      <c r="M189" s="9">
        <v>100000000</v>
      </c>
      <c r="N189" s="9">
        <v>100000000</v>
      </c>
      <c r="O189" s="9">
        <v>0</v>
      </c>
      <c r="P189" s="9">
        <v>0</v>
      </c>
      <c r="Q189" s="9">
        <v>0</v>
      </c>
      <c r="R189" s="9">
        <v>0</v>
      </c>
      <c r="S189" s="9">
        <v>0</v>
      </c>
    </row>
    <row r="190" spans="1:19">
      <c r="A190" s="3" t="s">
        <v>85</v>
      </c>
      <c r="B190" s="3">
        <v>17</v>
      </c>
      <c r="C190" s="3" t="s">
        <v>510</v>
      </c>
      <c r="D190" s="3">
        <v>1702</v>
      </c>
      <c r="E190" s="4" t="s">
        <v>538</v>
      </c>
      <c r="F190" s="3">
        <v>1702032</v>
      </c>
      <c r="G190" s="4" t="s">
        <v>549</v>
      </c>
      <c r="H190" s="4" t="s">
        <v>549</v>
      </c>
      <c r="I190" s="3"/>
      <c r="J190" s="4" t="s">
        <v>550</v>
      </c>
      <c r="K190" s="3">
        <v>1</v>
      </c>
      <c r="L190" s="9">
        <v>41000000</v>
      </c>
      <c r="M190" s="9">
        <v>41000000</v>
      </c>
      <c r="N190" s="9">
        <v>41000000</v>
      </c>
      <c r="O190" s="9">
        <v>0</v>
      </c>
      <c r="P190" s="9">
        <v>0</v>
      </c>
      <c r="Q190" s="9">
        <v>0</v>
      </c>
      <c r="R190" s="9">
        <v>0</v>
      </c>
      <c r="S190" s="9">
        <v>0</v>
      </c>
    </row>
    <row r="191" spans="1:19">
      <c r="A191" s="3" t="s">
        <v>85</v>
      </c>
      <c r="B191" s="3">
        <v>17</v>
      </c>
      <c r="C191" s="3" t="s">
        <v>510</v>
      </c>
      <c r="D191" s="3">
        <v>1702</v>
      </c>
      <c r="E191" s="4" t="s">
        <v>538</v>
      </c>
      <c r="F191" s="3">
        <v>1702035</v>
      </c>
      <c r="G191" s="4" t="s">
        <v>551</v>
      </c>
      <c r="H191" s="4" t="s">
        <v>551</v>
      </c>
      <c r="I191" s="3"/>
      <c r="J191" s="4" t="s">
        <v>172</v>
      </c>
      <c r="K191" s="3">
        <v>100</v>
      </c>
      <c r="L191" s="9">
        <v>500000</v>
      </c>
      <c r="M191" s="9">
        <v>50000000</v>
      </c>
      <c r="N191" s="9">
        <v>0</v>
      </c>
      <c r="O191" s="9">
        <v>50000000</v>
      </c>
      <c r="P191" s="9">
        <v>0</v>
      </c>
      <c r="Q191" s="9">
        <v>0</v>
      </c>
      <c r="R191" s="9">
        <v>0</v>
      </c>
      <c r="S191" s="9">
        <v>0</v>
      </c>
    </row>
    <row r="192" spans="1:19">
      <c r="A192" s="3" t="s">
        <v>85</v>
      </c>
      <c r="B192" s="3">
        <v>17</v>
      </c>
      <c r="C192" s="3" t="s">
        <v>510</v>
      </c>
      <c r="D192" s="3">
        <v>1702</v>
      </c>
      <c r="E192" s="4" t="s">
        <v>538</v>
      </c>
      <c r="F192" s="3">
        <v>1702038</v>
      </c>
      <c r="G192" s="4" t="s">
        <v>552</v>
      </c>
      <c r="H192" s="4" t="s">
        <v>552</v>
      </c>
      <c r="I192" s="3"/>
      <c r="J192" s="4" t="s">
        <v>553</v>
      </c>
      <c r="K192" s="3">
        <v>100</v>
      </c>
      <c r="L192" s="9">
        <v>500000</v>
      </c>
      <c r="M192" s="9">
        <v>50000000</v>
      </c>
      <c r="N192" s="9">
        <v>0</v>
      </c>
      <c r="O192" s="9">
        <v>50000000</v>
      </c>
      <c r="P192" s="9">
        <v>0</v>
      </c>
      <c r="Q192" s="9">
        <v>0</v>
      </c>
      <c r="R192" s="9">
        <v>0</v>
      </c>
      <c r="S192" s="9">
        <v>0</v>
      </c>
    </row>
    <row r="193" spans="1:19">
      <c r="A193" s="3" t="s">
        <v>85</v>
      </c>
      <c r="B193" s="3"/>
      <c r="D193" s="3"/>
      <c r="E193" s="4" t="s">
        <v>538</v>
      </c>
      <c r="G193" s="4" t="s">
        <v>554</v>
      </c>
      <c r="I193" s="3"/>
      <c r="J193" s="4" t="s">
        <v>555</v>
      </c>
      <c r="K193" s="3">
        <v>1</v>
      </c>
      <c r="L193" s="9">
        <v>51570475</v>
      </c>
      <c r="M193" s="9">
        <v>51570475</v>
      </c>
      <c r="N193" s="9">
        <v>0</v>
      </c>
      <c r="O193" s="9">
        <v>51570475</v>
      </c>
      <c r="P193" s="9">
        <v>0</v>
      </c>
      <c r="Q193" s="9">
        <v>0</v>
      </c>
      <c r="R193" s="9">
        <v>0</v>
      </c>
      <c r="S193" s="9">
        <v>0</v>
      </c>
    </row>
    <row r="194" spans="1:19">
      <c r="A194" s="3" t="s">
        <v>85</v>
      </c>
      <c r="B194" s="3"/>
      <c r="D194" s="3"/>
      <c r="E194" s="4" t="s">
        <v>538</v>
      </c>
      <c r="G194" s="4" t="s">
        <v>556</v>
      </c>
      <c r="I194" s="3"/>
      <c r="J194" s="4" t="s">
        <v>557</v>
      </c>
      <c r="K194" s="3">
        <v>2</v>
      </c>
      <c r="L194" s="9">
        <v>50000000</v>
      </c>
      <c r="M194" s="9">
        <v>100000000</v>
      </c>
      <c r="N194" s="9">
        <v>100000000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</row>
    <row r="195" spans="1:19">
      <c r="A195" s="3" t="s">
        <v>85</v>
      </c>
      <c r="B195" s="3">
        <v>17</v>
      </c>
      <c r="C195" s="3" t="s">
        <v>510</v>
      </c>
      <c r="D195" s="3">
        <v>1704</v>
      </c>
      <c r="E195" s="4" t="s">
        <v>558</v>
      </c>
      <c r="F195" s="3">
        <v>1704014</v>
      </c>
      <c r="G195" s="4" t="s">
        <v>559</v>
      </c>
      <c r="H195" s="4" t="s">
        <v>559</v>
      </c>
      <c r="I195" s="3"/>
      <c r="J195" s="4" t="s">
        <v>560</v>
      </c>
      <c r="K195" s="3">
        <v>300</v>
      </c>
      <c r="L195" s="9">
        <v>2000000</v>
      </c>
      <c r="M195" s="9">
        <v>600000000</v>
      </c>
      <c r="N195" s="9">
        <v>0</v>
      </c>
      <c r="O195" s="9">
        <v>9000000</v>
      </c>
      <c r="P195" s="9">
        <v>0</v>
      </c>
      <c r="Q195" s="9">
        <v>591000000</v>
      </c>
      <c r="R195" s="9">
        <v>0</v>
      </c>
      <c r="S195" s="9">
        <v>0</v>
      </c>
    </row>
    <row r="196" spans="1:19">
      <c r="A196" s="3" t="s">
        <v>85</v>
      </c>
      <c r="B196" s="3">
        <v>17</v>
      </c>
      <c r="C196" s="3" t="s">
        <v>510</v>
      </c>
      <c r="D196" s="3">
        <v>1704</v>
      </c>
      <c r="E196" s="4" t="s">
        <v>558</v>
      </c>
      <c r="F196" s="3">
        <v>1704017</v>
      </c>
      <c r="G196" s="4" t="s">
        <v>561</v>
      </c>
      <c r="H196" s="4" t="s">
        <v>561</v>
      </c>
      <c r="I196" s="3"/>
      <c r="J196" s="4" t="s">
        <v>562</v>
      </c>
      <c r="K196" s="3">
        <v>100</v>
      </c>
      <c r="L196" s="9">
        <v>300000</v>
      </c>
      <c r="M196" s="9">
        <v>30000000</v>
      </c>
      <c r="N196" s="9">
        <v>30000000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</row>
    <row r="197" spans="1:19">
      <c r="A197" s="3" t="s">
        <v>85</v>
      </c>
      <c r="B197" s="3">
        <v>36</v>
      </c>
      <c r="C197" s="3" t="s">
        <v>365</v>
      </c>
      <c r="D197" s="3">
        <v>3601</v>
      </c>
      <c r="E197" s="4" t="s">
        <v>563</v>
      </c>
      <c r="F197" s="3">
        <v>3601009</v>
      </c>
      <c r="G197" s="4" t="s">
        <v>564</v>
      </c>
      <c r="H197" s="4" t="s">
        <v>564</v>
      </c>
      <c r="I197" s="3"/>
      <c r="J197" s="4" t="s">
        <v>319</v>
      </c>
      <c r="K197" s="3">
        <v>2</v>
      </c>
      <c r="L197" s="9">
        <v>8500000</v>
      </c>
      <c r="M197" s="9">
        <v>17000000</v>
      </c>
      <c r="N197" s="9">
        <v>0</v>
      </c>
      <c r="O197" s="9">
        <v>17000000</v>
      </c>
      <c r="P197" s="9">
        <v>0</v>
      </c>
      <c r="Q197" s="9">
        <v>0</v>
      </c>
      <c r="R197" s="9">
        <v>0</v>
      </c>
      <c r="S197" s="9">
        <v>0</v>
      </c>
    </row>
    <row r="198" spans="1:19">
      <c r="A198" s="3" t="s">
        <v>85</v>
      </c>
      <c r="B198" s="3">
        <v>36</v>
      </c>
      <c r="C198" s="3" t="s">
        <v>365</v>
      </c>
      <c r="D198" s="3">
        <v>3602</v>
      </c>
      <c r="E198" s="4" t="s">
        <v>565</v>
      </c>
      <c r="F198" s="3">
        <v>3602002</v>
      </c>
      <c r="G198" s="4" t="s">
        <v>566</v>
      </c>
      <c r="H198" s="4" t="s">
        <v>566</v>
      </c>
      <c r="I198" s="3"/>
      <c r="J198" s="4" t="s">
        <v>319</v>
      </c>
      <c r="K198" s="3">
        <v>4</v>
      </c>
      <c r="L198" s="9">
        <v>15000000</v>
      </c>
      <c r="M198" s="9">
        <v>60000000</v>
      </c>
      <c r="N198" s="9">
        <v>0</v>
      </c>
      <c r="O198" s="9">
        <v>60000000</v>
      </c>
      <c r="P198" s="9">
        <v>0</v>
      </c>
      <c r="Q198" s="9">
        <v>0</v>
      </c>
      <c r="R198" s="9">
        <v>0</v>
      </c>
      <c r="S198" s="9">
        <v>0</v>
      </c>
    </row>
    <row r="199" spans="1:19">
      <c r="A199" s="3" t="s">
        <v>85</v>
      </c>
      <c r="B199" s="3">
        <v>36</v>
      </c>
      <c r="C199" s="3" t="s">
        <v>365</v>
      </c>
      <c r="D199" s="3">
        <v>3602</v>
      </c>
      <c r="E199" s="4" t="s">
        <v>565</v>
      </c>
      <c r="F199" s="3">
        <v>3602018</v>
      </c>
      <c r="G199" s="4" t="s">
        <v>567</v>
      </c>
      <c r="H199" s="4" t="s">
        <v>567</v>
      </c>
      <c r="I199" s="3"/>
      <c r="J199" s="4" t="s">
        <v>568</v>
      </c>
      <c r="K199" s="3">
        <v>2</v>
      </c>
      <c r="L199" s="9">
        <v>80000000</v>
      </c>
      <c r="M199" s="9">
        <v>160000000</v>
      </c>
      <c r="N199" s="9">
        <v>0</v>
      </c>
      <c r="O199" s="9">
        <v>160000000</v>
      </c>
      <c r="P199" s="9">
        <v>0</v>
      </c>
      <c r="Q199" s="9">
        <v>0</v>
      </c>
      <c r="R199" s="9">
        <v>0</v>
      </c>
      <c r="S199" s="9">
        <v>0</v>
      </c>
    </row>
    <row r="200" spans="1:19">
      <c r="A200" s="3" t="s">
        <v>85</v>
      </c>
      <c r="B200" s="3">
        <v>36</v>
      </c>
      <c r="C200" s="3" t="s">
        <v>365</v>
      </c>
      <c r="D200" s="3">
        <v>3602</v>
      </c>
      <c r="E200" s="4" t="s">
        <v>565</v>
      </c>
      <c r="F200" s="3">
        <v>3602032</v>
      </c>
      <c r="G200" s="4" t="s">
        <v>569</v>
      </c>
      <c r="H200" s="4" t="s">
        <v>569</v>
      </c>
      <c r="I200" s="3"/>
      <c r="J200" s="4" t="s">
        <v>570</v>
      </c>
      <c r="K200" s="3">
        <v>4</v>
      </c>
      <c r="L200" s="9">
        <v>3600000</v>
      </c>
      <c r="M200" s="9">
        <v>14400000</v>
      </c>
      <c r="N200" s="9">
        <v>0</v>
      </c>
      <c r="O200" s="9">
        <v>14400000</v>
      </c>
      <c r="P200" s="9">
        <v>0</v>
      </c>
      <c r="Q200" s="9">
        <v>0</v>
      </c>
      <c r="R200" s="9">
        <v>0</v>
      </c>
      <c r="S200" s="9">
        <v>0</v>
      </c>
    </row>
    <row r="201" spans="1:19">
      <c r="A201" s="3" t="s">
        <v>85</v>
      </c>
      <c r="B201" s="3"/>
      <c r="D201" s="3"/>
      <c r="E201" s="4" t="s">
        <v>565</v>
      </c>
      <c r="G201" s="4" t="s">
        <v>571</v>
      </c>
      <c r="I201" s="3"/>
      <c r="J201" s="4" t="s">
        <v>572</v>
      </c>
      <c r="K201" s="3">
        <v>4</v>
      </c>
      <c r="L201" s="9">
        <v>500000</v>
      </c>
      <c r="M201" s="9">
        <v>2000000</v>
      </c>
      <c r="N201" s="9">
        <v>0</v>
      </c>
      <c r="O201" s="9">
        <v>2000000</v>
      </c>
      <c r="P201" s="9">
        <v>0</v>
      </c>
      <c r="Q201" s="9">
        <v>0</v>
      </c>
      <c r="R201" s="9">
        <v>0</v>
      </c>
      <c r="S201" s="9">
        <v>0</v>
      </c>
    </row>
    <row r="202" spans="1:19">
      <c r="A202" s="3" t="s">
        <v>85</v>
      </c>
      <c r="B202" s="3">
        <v>17</v>
      </c>
      <c r="C202" s="3" t="s">
        <v>510</v>
      </c>
      <c r="D202" s="3">
        <v>1708</v>
      </c>
      <c r="E202" s="4" t="s">
        <v>573</v>
      </c>
      <c r="F202" s="3">
        <v>1708018</v>
      </c>
      <c r="G202" s="4" t="s">
        <v>574</v>
      </c>
      <c r="H202" s="4" t="s">
        <v>574</v>
      </c>
      <c r="I202" s="3"/>
      <c r="J202" s="4" t="s">
        <v>575</v>
      </c>
      <c r="K202" s="3">
        <v>300</v>
      </c>
      <c r="L202" s="9">
        <v>1000000</v>
      </c>
      <c r="M202" s="9">
        <v>300000000</v>
      </c>
      <c r="N202" s="9">
        <v>0</v>
      </c>
      <c r="O202" s="9">
        <v>50000000</v>
      </c>
      <c r="P202" s="9">
        <v>0</v>
      </c>
      <c r="Q202" s="9">
        <v>250000000</v>
      </c>
      <c r="R202" s="9">
        <v>0</v>
      </c>
      <c r="S202" s="9">
        <v>0</v>
      </c>
    </row>
    <row r="203" spans="1:19">
      <c r="A203" s="3" t="s">
        <v>85</v>
      </c>
      <c r="B203" s="3"/>
      <c r="D203" s="3"/>
      <c r="E203" s="4" t="s">
        <v>573</v>
      </c>
      <c r="G203" s="4" t="s">
        <v>576</v>
      </c>
      <c r="I203" s="3"/>
      <c r="J203" s="4" t="s">
        <v>577</v>
      </c>
      <c r="K203" s="3">
        <v>50</v>
      </c>
      <c r="L203" s="9">
        <v>900000</v>
      </c>
      <c r="M203" s="9">
        <v>45000000</v>
      </c>
      <c r="N203" s="9">
        <v>45000000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</row>
    <row r="204" spans="1:19">
      <c r="A204" s="3" t="s">
        <v>85</v>
      </c>
      <c r="B204" s="3">
        <v>17</v>
      </c>
      <c r="C204" s="3" t="s">
        <v>510</v>
      </c>
      <c r="D204" s="3">
        <v>1708</v>
      </c>
      <c r="E204" s="4" t="s">
        <v>573</v>
      </c>
      <c r="F204" s="3">
        <v>1708041</v>
      </c>
      <c r="G204" s="4" t="s">
        <v>578</v>
      </c>
      <c r="H204" s="4" t="s">
        <v>578</v>
      </c>
      <c r="I204" s="3"/>
      <c r="J204" s="4" t="s">
        <v>579</v>
      </c>
      <c r="K204" s="3">
        <v>50</v>
      </c>
      <c r="L204" s="9">
        <v>1200000</v>
      </c>
      <c r="M204" s="9">
        <v>60000000</v>
      </c>
      <c r="N204" s="9">
        <v>60000000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</row>
    <row r="205" spans="1:19">
      <c r="A205" s="3" t="s">
        <v>85</v>
      </c>
      <c r="B205" s="3"/>
      <c r="D205" s="3"/>
      <c r="E205" s="4" t="s">
        <v>520</v>
      </c>
      <c r="G205" s="4" t="s">
        <v>580</v>
      </c>
      <c r="I205" s="3"/>
      <c r="J205" s="4" t="s">
        <v>581</v>
      </c>
      <c r="K205" s="3">
        <v>1</v>
      </c>
      <c r="L205" s="9">
        <v>25000000</v>
      </c>
      <c r="M205" s="9">
        <v>25000000</v>
      </c>
      <c r="N205" s="9">
        <v>25000000</v>
      </c>
      <c r="O205" s="9">
        <v>0</v>
      </c>
      <c r="P205" s="9">
        <v>0</v>
      </c>
      <c r="Q205" s="9">
        <v>0</v>
      </c>
      <c r="R205" s="9">
        <v>0</v>
      </c>
      <c r="S205" s="9">
        <v>0</v>
      </c>
    </row>
    <row r="206" spans="1:19">
      <c r="A206" s="3" t="s">
        <v>85</v>
      </c>
      <c r="B206" s="3"/>
      <c r="D206" s="3"/>
      <c r="E206" s="4" t="s">
        <v>520</v>
      </c>
      <c r="G206" s="4" t="s">
        <v>582</v>
      </c>
      <c r="I206" s="3"/>
      <c r="J206" s="4" t="s">
        <v>583</v>
      </c>
      <c r="K206" s="3">
        <v>1</v>
      </c>
      <c r="L206" s="9">
        <v>95000000</v>
      </c>
      <c r="M206" s="9">
        <v>95000000</v>
      </c>
      <c r="N206" s="9">
        <v>95000000</v>
      </c>
      <c r="O206" s="9">
        <v>0</v>
      </c>
      <c r="P206" s="9">
        <v>0</v>
      </c>
      <c r="Q206" s="9">
        <v>0</v>
      </c>
      <c r="R206" s="9">
        <v>0</v>
      </c>
      <c r="S206" s="9">
        <v>0</v>
      </c>
    </row>
    <row r="207" spans="1:19">
      <c r="A207" s="3" t="s">
        <v>85</v>
      </c>
      <c r="B207" s="3">
        <v>24</v>
      </c>
      <c r="C207" s="3" t="s">
        <v>584</v>
      </c>
      <c r="D207" s="3">
        <v>2404</v>
      </c>
      <c r="E207" s="4" t="s">
        <v>585</v>
      </c>
      <c r="F207" s="3">
        <v>2404001</v>
      </c>
      <c r="G207" s="4" t="s">
        <v>586</v>
      </c>
      <c r="H207" s="4" t="s">
        <v>586</v>
      </c>
      <c r="I207" s="3"/>
      <c r="J207" s="4" t="s">
        <v>586</v>
      </c>
      <c r="K207" s="3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</row>
    <row r="208" spans="1:19">
      <c r="A208" s="3" t="s">
        <v>85</v>
      </c>
      <c r="B208" s="3">
        <v>24</v>
      </c>
      <c r="C208" s="3" t="s">
        <v>584</v>
      </c>
      <c r="D208" s="3">
        <v>2402</v>
      </c>
      <c r="E208" s="4" t="s">
        <v>587</v>
      </c>
      <c r="F208" s="3">
        <v>2402001</v>
      </c>
      <c r="G208" s="4" t="s">
        <v>588</v>
      </c>
      <c r="H208" s="4" t="s">
        <v>588</v>
      </c>
      <c r="I208" s="3"/>
      <c r="J208" s="4" t="s">
        <v>589</v>
      </c>
      <c r="K208" s="3">
        <v>2</v>
      </c>
      <c r="L208" s="9">
        <v>1200000000</v>
      </c>
      <c r="M208" s="9">
        <v>2400000000</v>
      </c>
      <c r="N208" s="9">
        <v>0</v>
      </c>
      <c r="O208" s="9">
        <v>0</v>
      </c>
      <c r="P208" s="9">
        <v>1200000000</v>
      </c>
      <c r="Q208" s="9">
        <v>1200000000</v>
      </c>
      <c r="R208" s="9">
        <v>0</v>
      </c>
      <c r="S208" s="9">
        <v>0</v>
      </c>
    </row>
    <row r="209" spans="1:19">
      <c r="A209" s="3" t="s">
        <v>85</v>
      </c>
      <c r="B209" s="3">
        <v>24</v>
      </c>
      <c r="C209" s="3" t="s">
        <v>584</v>
      </c>
      <c r="D209" s="3">
        <v>2402</v>
      </c>
      <c r="E209" s="4" t="s">
        <v>587</v>
      </c>
      <c r="F209" s="3">
        <v>2402006</v>
      </c>
      <c r="G209" s="4" t="s">
        <v>590</v>
      </c>
      <c r="H209" s="4" t="s">
        <v>590</v>
      </c>
      <c r="I209" s="3"/>
      <c r="J209" s="4" t="s">
        <v>590</v>
      </c>
      <c r="K209" s="3">
        <v>2</v>
      </c>
      <c r="L209" s="9">
        <v>380000000</v>
      </c>
      <c r="M209" s="9">
        <v>760000000</v>
      </c>
      <c r="N209" s="9">
        <v>760000000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</row>
    <row r="210" spans="1:19">
      <c r="A210" s="3" t="s">
        <v>85</v>
      </c>
      <c r="B210" s="3">
        <v>24</v>
      </c>
      <c r="C210" s="3" t="s">
        <v>584</v>
      </c>
      <c r="D210" s="3">
        <v>2402</v>
      </c>
      <c r="E210" s="4" t="s">
        <v>587</v>
      </c>
      <c r="F210" s="3">
        <v>2402039</v>
      </c>
      <c r="G210" s="4" t="s">
        <v>591</v>
      </c>
      <c r="H210" s="4" t="s">
        <v>591</v>
      </c>
      <c r="I210" s="3"/>
      <c r="J210" s="4" t="s">
        <v>592</v>
      </c>
      <c r="K210" s="3">
        <v>1</v>
      </c>
      <c r="L210" s="9">
        <v>1350000000</v>
      </c>
      <c r="M210" s="9">
        <v>1350000000</v>
      </c>
      <c r="N210" s="9">
        <v>0</v>
      </c>
      <c r="O210" s="9">
        <v>0</v>
      </c>
      <c r="P210" s="9">
        <v>350000000</v>
      </c>
      <c r="Q210" s="9">
        <v>1000000000</v>
      </c>
      <c r="R210" s="9">
        <v>0</v>
      </c>
      <c r="S210" s="9">
        <v>0</v>
      </c>
    </row>
    <row r="211" spans="1:19">
      <c r="A211" s="3" t="s">
        <v>85</v>
      </c>
      <c r="B211" s="3">
        <v>24</v>
      </c>
      <c r="C211" s="3" t="s">
        <v>584</v>
      </c>
      <c r="D211" s="3">
        <v>2402</v>
      </c>
      <c r="E211" s="4" t="s">
        <v>587</v>
      </c>
      <c r="F211" s="3">
        <v>2402041</v>
      </c>
      <c r="G211" s="4" t="s">
        <v>593</v>
      </c>
      <c r="H211" s="4" t="s">
        <v>593</v>
      </c>
      <c r="I211" s="3"/>
      <c r="J211" s="4" t="s">
        <v>593</v>
      </c>
      <c r="K211" s="3">
        <v>4</v>
      </c>
      <c r="L211" s="9">
        <v>150000000</v>
      </c>
      <c r="M211" s="9">
        <v>600000000</v>
      </c>
      <c r="N211" s="9">
        <v>100000000</v>
      </c>
      <c r="O211" s="9">
        <v>500000000</v>
      </c>
      <c r="P211" s="9">
        <v>0</v>
      </c>
      <c r="Q211" s="9">
        <v>0</v>
      </c>
      <c r="R211" s="9">
        <v>0</v>
      </c>
      <c r="S211" s="9">
        <v>0</v>
      </c>
    </row>
    <row r="212" spans="1:19">
      <c r="A212" s="3" t="s">
        <v>85</v>
      </c>
      <c r="B212" s="3">
        <v>36</v>
      </c>
      <c r="C212" s="3" t="s">
        <v>365</v>
      </c>
      <c r="D212" s="3">
        <v>3604</v>
      </c>
      <c r="E212" s="4" t="s">
        <v>594</v>
      </c>
      <c r="F212" s="3">
        <v>3604006</v>
      </c>
      <c r="G212" s="4" t="s">
        <v>595</v>
      </c>
      <c r="H212" s="4" t="s">
        <v>595</v>
      </c>
      <c r="I212" s="3"/>
      <c r="J212" s="4" t="s">
        <v>172</v>
      </c>
      <c r="K212" s="3">
        <v>100</v>
      </c>
      <c r="L212" s="9">
        <v>500000</v>
      </c>
      <c r="M212" s="9">
        <v>50000000</v>
      </c>
      <c r="N212" s="9">
        <v>0</v>
      </c>
      <c r="O212" s="9">
        <v>50000000</v>
      </c>
      <c r="P212" s="9">
        <v>0</v>
      </c>
      <c r="Q212" s="9">
        <v>0</v>
      </c>
      <c r="R212" s="9">
        <v>0</v>
      </c>
      <c r="S212" s="9">
        <v>0</v>
      </c>
    </row>
    <row r="213" spans="1:19">
      <c r="A213" s="3" t="s">
        <v>85</v>
      </c>
      <c r="B213" s="3">
        <v>36</v>
      </c>
      <c r="C213" s="3" t="s">
        <v>365</v>
      </c>
      <c r="D213" s="3">
        <v>3604</v>
      </c>
      <c r="E213" s="4" t="s">
        <v>594</v>
      </c>
      <c r="F213" s="3">
        <v>3604009</v>
      </c>
      <c r="G213" s="4" t="s">
        <v>596</v>
      </c>
      <c r="H213" s="4" t="s">
        <v>596</v>
      </c>
      <c r="I213" s="3"/>
      <c r="J213" s="4" t="s">
        <v>597</v>
      </c>
      <c r="K213" s="3">
        <v>2</v>
      </c>
      <c r="L213" s="9">
        <v>20000000</v>
      </c>
      <c r="M213" s="9">
        <v>40000000</v>
      </c>
      <c r="N213" s="9">
        <v>0</v>
      </c>
      <c r="O213" s="9">
        <v>40000000</v>
      </c>
      <c r="P213" s="9">
        <v>0</v>
      </c>
      <c r="Q213" s="9">
        <v>0</v>
      </c>
      <c r="R213" s="9">
        <v>0</v>
      </c>
      <c r="S213" s="9">
        <v>0</v>
      </c>
    </row>
    <row r="214" spans="1:19">
      <c r="A214" s="3" t="s">
        <v>85</v>
      </c>
      <c r="B214" s="3">
        <v>36</v>
      </c>
      <c r="C214" s="3" t="s">
        <v>365</v>
      </c>
      <c r="D214" s="3">
        <v>3604</v>
      </c>
      <c r="E214" s="4" t="s">
        <v>594</v>
      </c>
      <c r="F214" s="3">
        <v>3604009</v>
      </c>
      <c r="G214" s="4" t="s">
        <v>596</v>
      </c>
      <c r="H214" s="4" t="s">
        <v>596</v>
      </c>
      <c r="I214" s="3"/>
      <c r="J214" s="4" t="s">
        <v>598</v>
      </c>
      <c r="K214" s="3">
        <v>1</v>
      </c>
      <c r="L214" s="9">
        <v>17170475</v>
      </c>
      <c r="M214" s="9">
        <v>17170475</v>
      </c>
      <c r="N214" s="9">
        <v>0</v>
      </c>
      <c r="O214" s="9">
        <v>17170475</v>
      </c>
      <c r="P214" s="9">
        <v>0</v>
      </c>
      <c r="Q214" s="9">
        <v>0</v>
      </c>
      <c r="R214" s="9">
        <v>0</v>
      </c>
      <c r="S214" s="9">
        <v>0</v>
      </c>
    </row>
    <row r="215" spans="1:19">
      <c r="A215" s="3" t="s">
        <v>85</v>
      </c>
      <c r="B215" s="3">
        <v>36</v>
      </c>
      <c r="C215" s="3" t="s">
        <v>365</v>
      </c>
      <c r="D215" s="3">
        <v>3604</v>
      </c>
      <c r="E215" s="4" t="s">
        <v>594</v>
      </c>
      <c r="F215" s="3">
        <v>3604022</v>
      </c>
      <c r="G215" s="4" t="s">
        <v>599</v>
      </c>
      <c r="H215" s="4" t="s">
        <v>599</v>
      </c>
      <c r="I215" s="3"/>
      <c r="J215" s="4" t="s">
        <v>526</v>
      </c>
      <c r="K215" s="3">
        <v>4</v>
      </c>
      <c r="L215" s="9">
        <v>6378372</v>
      </c>
      <c r="M215" s="9">
        <v>25513488</v>
      </c>
      <c r="N215" s="9">
        <v>25513489</v>
      </c>
      <c r="O215" s="9">
        <v>0</v>
      </c>
      <c r="P215" s="9">
        <v>0</v>
      </c>
      <c r="Q215" s="9">
        <v>0</v>
      </c>
      <c r="R215" s="9">
        <v>0</v>
      </c>
      <c r="S215" s="9">
        <v>0</v>
      </c>
    </row>
    <row r="216" spans="1:19">
      <c r="A216" s="3" t="s">
        <v>85</v>
      </c>
      <c r="B216" s="3">
        <v>24</v>
      </c>
      <c r="C216" s="3" t="s">
        <v>584</v>
      </c>
      <c r="D216" s="3">
        <v>2408</v>
      </c>
      <c r="E216" s="4" t="s">
        <v>600</v>
      </c>
      <c r="F216" s="3">
        <v>2408006</v>
      </c>
      <c r="G216" s="4" t="s">
        <v>601</v>
      </c>
      <c r="H216" s="4" t="s">
        <v>601</v>
      </c>
      <c r="I216" s="3"/>
      <c r="J216" s="4" t="s">
        <v>602</v>
      </c>
      <c r="K216" s="3">
        <v>2</v>
      </c>
      <c r="L216" s="9">
        <v>1000000000</v>
      </c>
      <c r="M216" s="9">
        <v>2000000000</v>
      </c>
      <c r="N216" s="9">
        <v>600000000</v>
      </c>
      <c r="O216" s="9">
        <v>0</v>
      </c>
      <c r="P216" s="9">
        <v>0</v>
      </c>
      <c r="Q216" s="9">
        <v>1400000000</v>
      </c>
      <c r="R216" s="9">
        <v>0</v>
      </c>
      <c r="S216" s="9">
        <v>0</v>
      </c>
    </row>
    <row r="217" spans="1:19">
      <c r="A217" s="3" t="s">
        <v>85</v>
      </c>
      <c r="B217" s="3">
        <v>24</v>
      </c>
      <c r="C217" s="3" t="s">
        <v>584</v>
      </c>
      <c r="D217" s="3">
        <v>2408</v>
      </c>
      <c r="E217" s="4" t="s">
        <v>600</v>
      </c>
      <c r="F217" s="3">
        <v>2408008</v>
      </c>
      <c r="G217" s="4" t="s">
        <v>603</v>
      </c>
      <c r="H217" s="4" t="s">
        <v>603</v>
      </c>
      <c r="I217" s="3"/>
      <c r="J217" s="4" t="s">
        <v>603</v>
      </c>
      <c r="K217" s="3">
        <v>2</v>
      </c>
      <c r="L217" s="9">
        <v>75000000</v>
      </c>
      <c r="M217" s="9">
        <v>150000000</v>
      </c>
      <c r="N217" s="9">
        <v>150000000</v>
      </c>
      <c r="O217" s="9">
        <v>0</v>
      </c>
      <c r="P217" s="9">
        <v>0</v>
      </c>
      <c r="Q217" s="9">
        <v>0</v>
      </c>
      <c r="R217" s="9">
        <v>0</v>
      </c>
      <c r="S217" s="9">
        <v>0</v>
      </c>
    </row>
    <row r="218" spans="1:19">
      <c r="A218" s="3" t="s">
        <v>85</v>
      </c>
      <c r="B218" s="3"/>
      <c r="D218" s="3"/>
      <c r="E218" s="4" t="s">
        <v>600</v>
      </c>
      <c r="G218" s="4" t="s">
        <v>604</v>
      </c>
      <c r="I218" s="3"/>
      <c r="J218" s="4" t="s">
        <v>605</v>
      </c>
      <c r="K218" s="3">
        <v>1</v>
      </c>
      <c r="L218" s="9">
        <v>195629732</v>
      </c>
      <c r="M218" s="9">
        <v>195629732</v>
      </c>
      <c r="N218" s="9">
        <v>195629732</v>
      </c>
      <c r="O218" s="9">
        <v>0</v>
      </c>
      <c r="P218" s="9">
        <v>0</v>
      </c>
      <c r="Q218" s="9">
        <v>0</v>
      </c>
      <c r="R218" s="9">
        <v>0</v>
      </c>
      <c r="S218" s="9">
        <v>0</v>
      </c>
    </row>
    <row r="219" spans="1:19">
      <c r="A219" s="3" t="s">
        <v>85</v>
      </c>
      <c r="B219" s="3"/>
      <c r="D219" s="3"/>
      <c r="E219" s="4" t="s">
        <v>600</v>
      </c>
      <c r="G219" s="4" t="s">
        <v>606</v>
      </c>
      <c r="I219" s="3"/>
      <c r="J219" s="4" t="s">
        <v>340</v>
      </c>
      <c r="K219" s="3">
        <v>10</v>
      </c>
      <c r="L219" s="9">
        <v>5000000</v>
      </c>
      <c r="M219" s="9">
        <v>50000000</v>
      </c>
      <c r="N219" s="9">
        <v>50000000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</row>
    <row r="220" spans="1:19">
      <c r="A220" s="3" t="s">
        <v>85</v>
      </c>
      <c r="B220" s="3">
        <v>24</v>
      </c>
      <c r="C220" s="3" t="s">
        <v>584</v>
      </c>
      <c r="D220" s="3">
        <v>2409</v>
      </c>
      <c r="E220" s="4" t="s">
        <v>607</v>
      </c>
      <c r="F220" s="3">
        <v>2409039</v>
      </c>
      <c r="G220" s="4" t="s">
        <v>608</v>
      </c>
      <c r="H220" s="4" t="s">
        <v>608</v>
      </c>
      <c r="I220" s="3"/>
      <c r="J220" s="4" t="s">
        <v>609</v>
      </c>
      <c r="K220" s="3">
        <v>2</v>
      </c>
      <c r="L220" s="9">
        <v>55000000</v>
      </c>
      <c r="M220" s="9">
        <v>110000000</v>
      </c>
      <c r="N220" s="9">
        <v>110000000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</row>
    <row r="221" spans="1:19">
      <c r="A221" s="3" t="s">
        <v>85</v>
      </c>
      <c r="B221" s="3"/>
      <c r="D221" s="3"/>
      <c r="E221" s="4" t="s">
        <v>607</v>
      </c>
      <c r="G221" s="4" t="s">
        <v>610</v>
      </c>
      <c r="I221" s="3"/>
      <c r="J221" s="4" t="s">
        <v>611</v>
      </c>
      <c r="K221" s="3">
        <v>1</v>
      </c>
      <c r="L221" s="9">
        <v>80000000</v>
      </c>
      <c r="M221" s="9">
        <v>80000000</v>
      </c>
      <c r="N221" s="9">
        <v>80000000</v>
      </c>
      <c r="O221" s="9">
        <v>0</v>
      </c>
      <c r="P221" s="9">
        <v>0</v>
      </c>
      <c r="Q221" s="9">
        <v>0</v>
      </c>
      <c r="R221" s="9">
        <v>0</v>
      </c>
      <c r="S221" s="9">
        <v>0</v>
      </c>
    </row>
    <row r="222" spans="1:19">
      <c r="A222" s="3" t="s">
        <v>85</v>
      </c>
      <c r="B222" s="3">
        <v>24</v>
      </c>
      <c r="C222" s="3" t="s">
        <v>584</v>
      </c>
      <c r="D222" s="3">
        <v>2403</v>
      </c>
      <c r="E222" s="4" t="s">
        <v>612</v>
      </c>
      <c r="F222" s="3">
        <v>2403002</v>
      </c>
      <c r="G222" s="4" t="s">
        <v>613</v>
      </c>
      <c r="H222" s="4" t="s">
        <v>613</v>
      </c>
      <c r="I222" s="3"/>
      <c r="J222" s="4" t="s">
        <v>614</v>
      </c>
      <c r="K222" s="3">
        <v>1</v>
      </c>
      <c r="L222" s="9">
        <v>1350000000</v>
      </c>
      <c r="M222" s="9">
        <v>1350000000</v>
      </c>
      <c r="N222" s="9">
        <v>350000000</v>
      </c>
      <c r="O222" s="9">
        <v>0</v>
      </c>
      <c r="P222" s="9">
        <v>0</v>
      </c>
      <c r="Q222" s="9">
        <v>1000000000</v>
      </c>
      <c r="R222" s="9">
        <v>0</v>
      </c>
      <c r="S222" s="9">
        <v>0</v>
      </c>
    </row>
    <row r="223" spans="1:19">
      <c r="A223" s="3" t="s">
        <v>114</v>
      </c>
      <c r="B223" s="3"/>
      <c r="D223" s="3"/>
      <c r="E223" s="4" t="s">
        <v>615</v>
      </c>
      <c r="G223" s="4" t="s">
        <v>616</v>
      </c>
      <c r="I223" s="3"/>
      <c r="J223" s="4" t="s">
        <v>617</v>
      </c>
      <c r="K223" s="3">
        <v>50</v>
      </c>
      <c r="L223" s="9">
        <v>62000</v>
      </c>
      <c r="M223" s="9">
        <v>3100000</v>
      </c>
      <c r="N223" s="9">
        <v>3100000</v>
      </c>
      <c r="O223" s="9">
        <v>0</v>
      </c>
      <c r="P223" s="9">
        <v>0</v>
      </c>
      <c r="Q223" s="9">
        <v>0</v>
      </c>
      <c r="R223" s="9">
        <v>0</v>
      </c>
      <c r="S223" s="9">
        <v>0</v>
      </c>
    </row>
    <row r="224" spans="1:19">
      <c r="A224" s="3" t="s">
        <v>114</v>
      </c>
      <c r="B224" s="3">
        <v>12</v>
      </c>
      <c r="C224" s="3" t="s">
        <v>618</v>
      </c>
      <c r="D224" s="3">
        <v>1203</v>
      </c>
      <c r="E224" s="4" t="s">
        <v>619</v>
      </c>
      <c r="F224" s="3">
        <v>1203001</v>
      </c>
      <c r="G224" s="4" t="s">
        <v>620</v>
      </c>
      <c r="H224" s="4" t="s">
        <v>620</v>
      </c>
      <c r="I224" s="3"/>
      <c r="J224" s="4" t="s">
        <v>185</v>
      </c>
      <c r="K224" s="3">
        <v>4</v>
      </c>
      <c r="L224" s="9">
        <v>2000000</v>
      </c>
      <c r="M224" s="9">
        <v>8000000</v>
      </c>
      <c r="N224" s="9">
        <v>8000000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</row>
    <row r="225" spans="1:19">
      <c r="A225" s="3" t="s">
        <v>114</v>
      </c>
      <c r="B225" s="3">
        <v>12</v>
      </c>
      <c r="C225" s="3" t="s">
        <v>618</v>
      </c>
      <c r="D225" s="3">
        <v>1203</v>
      </c>
      <c r="E225" s="4" t="s">
        <v>619</v>
      </c>
      <c r="F225" s="3">
        <v>1203002</v>
      </c>
      <c r="G225" s="4" t="s">
        <v>621</v>
      </c>
      <c r="H225" s="4" t="s">
        <v>621</v>
      </c>
      <c r="I225" s="3"/>
      <c r="J225" s="8" t="s">
        <v>622</v>
      </c>
      <c r="K225" s="3">
        <v>2</v>
      </c>
      <c r="L225" s="9">
        <v>10000000</v>
      </c>
      <c r="M225" s="9">
        <v>20000000</v>
      </c>
      <c r="N225" s="9">
        <v>20000000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</row>
    <row r="226" spans="1:19">
      <c r="A226" s="3" t="s">
        <v>114</v>
      </c>
      <c r="B226" s="3">
        <v>45</v>
      </c>
      <c r="C226" s="3" t="s">
        <v>170</v>
      </c>
      <c r="D226" s="3">
        <v>4501</v>
      </c>
      <c r="E226" s="4" t="s">
        <v>623</v>
      </c>
      <c r="F226" s="3">
        <v>4501004</v>
      </c>
      <c r="G226" s="4" t="s">
        <v>414</v>
      </c>
      <c r="H226" s="4" t="s">
        <v>414</v>
      </c>
      <c r="I226" s="3"/>
      <c r="J226" s="4" t="s">
        <v>624</v>
      </c>
      <c r="K226" s="3">
        <v>2</v>
      </c>
      <c r="L226" s="9">
        <v>10000000</v>
      </c>
      <c r="M226" s="9">
        <v>20000000</v>
      </c>
      <c r="N226" s="9">
        <v>0</v>
      </c>
      <c r="O226" s="9">
        <v>20000000</v>
      </c>
      <c r="P226" s="9">
        <v>0</v>
      </c>
      <c r="Q226" s="9">
        <v>0</v>
      </c>
      <c r="R226" s="9">
        <v>0</v>
      </c>
      <c r="S226" s="9">
        <v>0</v>
      </c>
    </row>
    <row r="227" spans="1:19">
      <c r="A227" s="3" t="s">
        <v>114</v>
      </c>
      <c r="B227" s="3"/>
      <c r="D227" s="3"/>
      <c r="E227" s="4" t="s">
        <v>623</v>
      </c>
      <c r="G227" s="4" t="s">
        <v>625</v>
      </c>
      <c r="I227" s="3"/>
      <c r="J227" s="4" t="s">
        <v>626</v>
      </c>
      <c r="K227" s="3">
        <v>1</v>
      </c>
      <c r="L227" s="9">
        <v>50000000</v>
      </c>
      <c r="M227" s="9">
        <v>50000000</v>
      </c>
      <c r="N227" s="9">
        <v>0</v>
      </c>
      <c r="O227" s="9">
        <v>50000000</v>
      </c>
      <c r="P227" s="9">
        <v>0</v>
      </c>
      <c r="Q227" s="9">
        <v>0</v>
      </c>
      <c r="R227" s="9">
        <v>0</v>
      </c>
      <c r="S227" s="9">
        <v>0</v>
      </c>
    </row>
    <row r="228" spans="1:19">
      <c r="A228" s="3" t="s">
        <v>114</v>
      </c>
      <c r="B228" s="3">
        <v>45</v>
      </c>
      <c r="C228" s="3" t="s">
        <v>170</v>
      </c>
      <c r="D228" s="3">
        <v>4501</v>
      </c>
      <c r="E228" s="4" t="s">
        <v>623</v>
      </c>
      <c r="F228" s="3">
        <v>4501013</v>
      </c>
      <c r="G228" s="4" t="s">
        <v>627</v>
      </c>
      <c r="H228" s="4" t="s">
        <v>627</v>
      </c>
      <c r="I228" s="3"/>
      <c r="J228" s="4" t="s">
        <v>628</v>
      </c>
      <c r="K228" s="3">
        <v>1</v>
      </c>
      <c r="L228" s="9">
        <v>45000000</v>
      </c>
      <c r="M228" s="9">
        <v>45000000</v>
      </c>
      <c r="N228" s="9">
        <v>0</v>
      </c>
      <c r="O228" s="9">
        <v>45000000</v>
      </c>
      <c r="P228" s="9">
        <v>0</v>
      </c>
      <c r="Q228" s="9">
        <v>0</v>
      </c>
      <c r="R228" s="9">
        <v>0</v>
      </c>
      <c r="S228" s="9">
        <v>0</v>
      </c>
    </row>
    <row r="229" spans="1:19">
      <c r="A229" s="3" t="s">
        <v>114</v>
      </c>
      <c r="B229" s="3"/>
      <c r="D229" s="3"/>
      <c r="E229" s="4" t="s">
        <v>623</v>
      </c>
      <c r="G229" s="4" t="s">
        <v>629</v>
      </c>
      <c r="I229" s="3"/>
      <c r="J229" s="4" t="s">
        <v>630</v>
      </c>
      <c r="K229" s="3">
        <v>10</v>
      </c>
      <c r="L229" s="9">
        <v>1000000</v>
      </c>
      <c r="M229" s="9">
        <v>10000000</v>
      </c>
      <c r="N229" s="9">
        <v>0</v>
      </c>
      <c r="O229" s="9">
        <v>10000000</v>
      </c>
      <c r="P229" s="9">
        <v>0</v>
      </c>
      <c r="Q229" s="9">
        <v>0</v>
      </c>
      <c r="R229" s="9">
        <v>0</v>
      </c>
      <c r="S229" s="9">
        <v>0</v>
      </c>
    </row>
    <row r="230" spans="1:19">
      <c r="A230" s="3" t="s">
        <v>114</v>
      </c>
      <c r="B230" s="3"/>
      <c r="D230" s="3"/>
      <c r="E230" s="4" t="s">
        <v>623</v>
      </c>
      <c r="G230" s="4" t="s">
        <v>631</v>
      </c>
      <c r="I230" s="3"/>
      <c r="J230" s="4" t="s">
        <v>632</v>
      </c>
      <c r="K230" s="3">
        <v>1</v>
      </c>
      <c r="L230" s="9">
        <v>19570475</v>
      </c>
      <c r="M230" s="9">
        <v>19570475</v>
      </c>
      <c r="N230" s="9">
        <v>0</v>
      </c>
      <c r="O230" s="9">
        <v>19570475</v>
      </c>
      <c r="P230" s="9">
        <v>0</v>
      </c>
      <c r="Q230" s="9">
        <v>0</v>
      </c>
      <c r="R230" s="9">
        <v>0</v>
      </c>
      <c r="S230" s="9">
        <v>0</v>
      </c>
    </row>
    <row r="231" spans="1:19">
      <c r="A231" s="3" t="s">
        <v>114</v>
      </c>
      <c r="B231" s="3"/>
      <c r="D231" s="3"/>
      <c r="E231" s="4" t="s">
        <v>623</v>
      </c>
      <c r="G231" s="4" t="s">
        <v>633</v>
      </c>
      <c r="I231" s="3"/>
      <c r="J231" s="4" t="s">
        <v>634</v>
      </c>
      <c r="K231" s="3">
        <v>1</v>
      </c>
      <c r="L231" s="9">
        <v>250000000</v>
      </c>
      <c r="M231" s="9">
        <v>250000000</v>
      </c>
      <c r="N231" s="9">
        <v>0</v>
      </c>
      <c r="O231" s="9">
        <v>0</v>
      </c>
      <c r="P231" s="9">
        <v>0</v>
      </c>
      <c r="Q231" s="9">
        <v>250000000</v>
      </c>
      <c r="R231" s="9">
        <v>0</v>
      </c>
      <c r="S231" s="9">
        <v>0</v>
      </c>
    </row>
    <row r="232" spans="1:19">
      <c r="A232" s="3" t="s">
        <v>114</v>
      </c>
      <c r="B232" s="3"/>
      <c r="D232" s="3"/>
      <c r="E232" s="4" t="s">
        <v>623</v>
      </c>
      <c r="G232" s="4" t="s">
        <v>635</v>
      </c>
      <c r="I232" s="3"/>
      <c r="J232" s="4" t="s">
        <v>636</v>
      </c>
      <c r="K232" s="3">
        <v>1</v>
      </c>
      <c r="L232" s="9">
        <v>40000000</v>
      </c>
      <c r="M232" s="9">
        <v>40000000</v>
      </c>
      <c r="N232" s="9">
        <v>0</v>
      </c>
      <c r="O232" s="9">
        <v>40000000</v>
      </c>
      <c r="P232" s="9">
        <v>0</v>
      </c>
      <c r="Q232" s="9">
        <v>0</v>
      </c>
      <c r="R232" s="9">
        <v>0</v>
      </c>
      <c r="S232" s="9">
        <v>0</v>
      </c>
    </row>
    <row r="233" spans="1:19">
      <c r="A233" s="3" t="s">
        <v>114</v>
      </c>
      <c r="B233" s="3"/>
      <c r="D233" s="3"/>
      <c r="E233" s="4" t="s">
        <v>623</v>
      </c>
      <c r="G233" s="4" t="s">
        <v>637</v>
      </c>
      <c r="I233" s="3"/>
      <c r="J233" s="4" t="s">
        <v>638</v>
      </c>
      <c r="K233" s="3">
        <v>1</v>
      </c>
      <c r="L233" s="9">
        <v>35000000</v>
      </c>
      <c r="M233" s="9">
        <v>35000000</v>
      </c>
      <c r="N233" s="9">
        <v>35000000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</row>
    <row r="234" spans="1:19">
      <c r="A234" s="3" t="s">
        <v>114</v>
      </c>
      <c r="B234" s="3"/>
      <c r="D234" s="3"/>
      <c r="E234" s="4" t="s">
        <v>623</v>
      </c>
      <c r="G234" s="4" t="s">
        <v>639</v>
      </c>
      <c r="I234" s="3"/>
      <c r="J234" s="4" t="s">
        <v>639</v>
      </c>
      <c r="K234" s="3">
        <v>1</v>
      </c>
      <c r="L234" s="9">
        <v>40000000</v>
      </c>
      <c r="M234" s="9">
        <v>40000000</v>
      </c>
      <c r="N234" s="9">
        <v>40000000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</row>
    <row r="235" spans="1:19">
      <c r="A235" s="3" t="s">
        <v>114</v>
      </c>
      <c r="B235" s="3"/>
      <c r="D235" s="3"/>
      <c r="E235" s="4" t="s">
        <v>623</v>
      </c>
      <c r="G235" s="4" t="s">
        <v>640</v>
      </c>
      <c r="I235" s="3"/>
      <c r="J235" s="4" t="s">
        <v>641</v>
      </c>
      <c r="K235" s="3">
        <v>1</v>
      </c>
      <c r="L235" s="9">
        <v>1400000000</v>
      </c>
      <c r="M235" s="9">
        <v>1400000000</v>
      </c>
      <c r="N235" s="9">
        <v>400000000</v>
      </c>
      <c r="O235" s="9">
        <v>0</v>
      </c>
      <c r="P235" s="9">
        <v>0</v>
      </c>
      <c r="Q235" s="9">
        <v>1000000000</v>
      </c>
      <c r="R235" s="9">
        <v>0</v>
      </c>
      <c r="S235" s="9">
        <v>0</v>
      </c>
    </row>
    <row r="236" spans="1:19">
      <c r="A236" s="3" t="s">
        <v>114</v>
      </c>
      <c r="B236" s="3">
        <v>12</v>
      </c>
      <c r="C236" s="3" t="s">
        <v>618</v>
      </c>
      <c r="D236" s="3">
        <v>1202</v>
      </c>
      <c r="E236" s="4" t="s">
        <v>642</v>
      </c>
      <c r="F236" s="3">
        <v>1202001</v>
      </c>
      <c r="G236" s="4" t="s">
        <v>643</v>
      </c>
      <c r="H236" s="4" t="s">
        <v>643</v>
      </c>
      <c r="I236" s="3"/>
      <c r="J236" s="4" t="s">
        <v>644</v>
      </c>
      <c r="K236" s="3">
        <v>1</v>
      </c>
      <c r="L236" s="9">
        <v>300000000</v>
      </c>
      <c r="M236" s="9">
        <v>300000000</v>
      </c>
      <c r="N236" s="9">
        <v>20000000</v>
      </c>
      <c r="O236" s="9">
        <v>0</v>
      </c>
      <c r="P236" s="9">
        <v>0</v>
      </c>
      <c r="Q236" s="9">
        <v>280000000</v>
      </c>
      <c r="R236" s="9">
        <v>0</v>
      </c>
      <c r="S236" s="9">
        <v>0</v>
      </c>
    </row>
    <row r="237" spans="1:19">
      <c r="A237" s="3" t="s">
        <v>114</v>
      </c>
      <c r="B237" s="3">
        <v>12</v>
      </c>
      <c r="C237" s="3" t="s">
        <v>618</v>
      </c>
      <c r="D237" s="3">
        <v>1202</v>
      </c>
      <c r="E237" s="4" t="s">
        <v>642</v>
      </c>
      <c r="F237" s="3">
        <v>1202005</v>
      </c>
      <c r="G237" s="4" t="s">
        <v>645</v>
      </c>
      <c r="H237" s="4" t="s">
        <v>645</v>
      </c>
      <c r="I237" s="3"/>
      <c r="J237" s="4" t="s">
        <v>646</v>
      </c>
      <c r="K237" s="3">
        <v>1</v>
      </c>
      <c r="L237" s="9">
        <v>18520991</v>
      </c>
      <c r="M237" s="9">
        <v>18520991</v>
      </c>
      <c r="N237" s="9">
        <v>18520991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</row>
    <row r="238" spans="1:19">
      <c r="A238" s="3" t="s">
        <v>114</v>
      </c>
      <c r="B238" s="3">
        <v>12</v>
      </c>
      <c r="C238" s="3" t="s">
        <v>618</v>
      </c>
      <c r="D238" s="3">
        <v>1202</v>
      </c>
      <c r="E238" s="4" t="s">
        <v>642</v>
      </c>
      <c r="F238" s="3">
        <v>1202019</v>
      </c>
      <c r="G238" s="4" t="s">
        <v>647</v>
      </c>
      <c r="H238" s="4" t="s">
        <v>647</v>
      </c>
      <c r="I238" s="3"/>
      <c r="J238" s="4" t="s">
        <v>648</v>
      </c>
      <c r="K238" s="3">
        <v>3</v>
      </c>
      <c r="L238" s="9">
        <v>10000000</v>
      </c>
      <c r="M238" s="9">
        <v>30000000</v>
      </c>
      <c r="N238" s="9">
        <v>30000000</v>
      </c>
      <c r="O238" s="9">
        <v>0</v>
      </c>
      <c r="P238" s="9">
        <v>0</v>
      </c>
      <c r="Q238" s="9">
        <v>0</v>
      </c>
      <c r="R238" s="9">
        <v>0</v>
      </c>
      <c r="S238" s="9">
        <v>0</v>
      </c>
    </row>
    <row r="239" spans="1:19">
      <c r="A239" s="3" t="s">
        <v>114</v>
      </c>
      <c r="B239" s="3">
        <v>23</v>
      </c>
      <c r="C239" s="3" t="s">
        <v>309</v>
      </c>
      <c r="D239" s="3">
        <v>2301</v>
      </c>
      <c r="E239" s="4" t="s">
        <v>649</v>
      </c>
      <c r="F239" s="3">
        <v>2301024</v>
      </c>
      <c r="G239" s="4" t="s">
        <v>650</v>
      </c>
      <c r="H239" s="4" t="s">
        <v>650</v>
      </c>
      <c r="I239" s="3"/>
      <c r="J239" s="4" t="s">
        <v>651</v>
      </c>
      <c r="K239" s="3">
        <v>1</v>
      </c>
      <c r="L239" s="9">
        <v>50000000</v>
      </c>
      <c r="M239" s="9">
        <v>50000000</v>
      </c>
      <c r="N239" s="9">
        <v>50000000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</row>
    <row r="240" spans="1:19">
      <c r="A240" s="3" t="s">
        <v>114</v>
      </c>
      <c r="B240" s="3">
        <v>23</v>
      </c>
      <c r="C240" s="3" t="s">
        <v>309</v>
      </c>
      <c r="D240" s="3">
        <v>2301</v>
      </c>
      <c r="E240" s="4" t="s">
        <v>649</v>
      </c>
      <c r="F240" s="3">
        <v>2301024</v>
      </c>
      <c r="G240" s="4" t="s">
        <v>650</v>
      </c>
      <c r="H240" s="4" t="s">
        <v>650</v>
      </c>
      <c r="I240" s="3"/>
      <c r="J240" s="4" t="s">
        <v>652</v>
      </c>
      <c r="K240" s="3">
        <v>2</v>
      </c>
      <c r="L240" s="9">
        <v>50000000</v>
      </c>
      <c r="M240" s="9">
        <v>100000000</v>
      </c>
      <c r="N240" s="9">
        <v>100000000</v>
      </c>
      <c r="O240" s="9">
        <v>0</v>
      </c>
      <c r="P240" s="9">
        <v>0</v>
      </c>
      <c r="Q240" s="9">
        <v>0</v>
      </c>
      <c r="R240" s="9">
        <v>0</v>
      </c>
      <c r="S240" s="9">
        <v>0</v>
      </c>
    </row>
    <row r="241" spans="1:19">
      <c r="A241" s="3" t="s">
        <v>114</v>
      </c>
      <c r="B241" s="3">
        <v>23</v>
      </c>
      <c r="C241" s="3" t="s">
        <v>309</v>
      </c>
      <c r="D241" s="3">
        <v>2301</v>
      </c>
      <c r="E241" s="4" t="s">
        <v>649</v>
      </c>
      <c r="F241" s="3">
        <v>2301034</v>
      </c>
      <c r="G241" s="4" t="s">
        <v>653</v>
      </c>
      <c r="H241" s="4" t="s">
        <v>653</v>
      </c>
      <c r="I241" s="3"/>
      <c r="J241" s="4" t="s">
        <v>654</v>
      </c>
      <c r="K241" s="3">
        <v>20</v>
      </c>
      <c r="L241" s="9">
        <v>2000000</v>
      </c>
      <c r="M241" s="9">
        <v>40000000</v>
      </c>
      <c r="N241" s="9">
        <v>40000000</v>
      </c>
      <c r="O241" s="9">
        <v>0</v>
      </c>
      <c r="P241" s="9">
        <v>0</v>
      </c>
      <c r="Q241" s="9">
        <v>0</v>
      </c>
      <c r="R241" s="9">
        <v>0</v>
      </c>
      <c r="S241" s="9">
        <v>0</v>
      </c>
    </row>
    <row r="242" spans="1:19">
      <c r="A242" s="3" t="s">
        <v>114</v>
      </c>
      <c r="B242" s="3">
        <v>23</v>
      </c>
      <c r="C242" s="3" t="s">
        <v>309</v>
      </c>
      <c r="D242" s="3">
        <v>2301</v>
      </c>
      <c r="E242" s="4" t="s">
        <v>649</v>
      </c>
      <c r="F242" s="3">
        <v>2301035</v>
      </c>
      <c r="G242" s="4" t="s">
        <v>655</v>
      </c>
      <c r="H242" s="4" t="s">
        <v>655</v>
      </c>
      <c r="I242" s="3"/>
      <c r="J242" s="4" t="s">
        <v>656</v>
      </c>
      <c r="K242" s="3">
        <v>50</v>
      </c>
      <c r="L242" s="9">
        <v>1200000</v>
      </c>
      <c r="M242" s="9">
        <v>60000000</v>
      </c>
      <c r="N242" s="9">
        <v>60000000</v>
      </c>
      <c r="O242" s="9">
        <v>0</v>
      </c>
      <c r="P242" s="9">
        <v>0</v>
      </c>
      <c r="Q242" s="9">
        <v>0</v>
      </c>
      <c r="R242" s="9">
        <v>0</v>
      </c>
      <c r="S242" s="9">
        <v>0</v>
      </c>
    </row>
    <row r="243" spans="1:19">
      <c r="A243" s="3" t="s">
        <v>114</v>
      </c>
      <c r="B243" s="3">
        <v>23</v>
      </c>
      <c r="C243" s="3" t="s">
        <v>309</v>
      </c>
      <c r="D243" s="3">
        <v>2302</v>
      </c>
      <c r="E243" s="4" t="s">
        <v>657</v>
      </c>
      <c r="F243" s="3">
        <v>2302058</v>
      </c>
      <c r="G243" s="4" t="s">
        <v>658</v>
      </c>
      <c r="H243" s="4" t="s">
        <v>658</v>
      </c>
      <c r="I243" s="3"/>
      <c r="J243" s="4" t="s">
        <v>659</v>
      </c>
      <c r="K243" s="3">
        <v>1</v>
      </c>
      <c r="L243" s="9">
        <v>17000000</v>
      </c>
      <c r="M243" s="9">
        <v>17000000</v>
      </c>
      <c r="N243" s="9">
        <v>17000000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</row>
    <row r="244" spans="1:19">
      <c r="A244" s="3" t="s">
        <v>114</v>
      </c>
      <c r="B244" s="3">
        <v>37</v>
      </c>
      <c r="C244" s="3" t="s">
        <v>402</v>
      </c>
      <c r="D244" s="3">
        <v>3704</v>
      </c>
      <c r="E244" s="4" t="s">
        <v>660</v>
      </c>
      <c r="F244" s="3">
        <v>3704016</v>
      </c>
      <c r="G244" s="4" t="s">
        <v>661</v>
      </c>
      <c r="H244" s="4" t="s">
        <v>661</v>
      </c>
      <c r="I244" s="3"/>
      <c r="J244" s="4" t="s">
        <v>662</v>
      </c>
      <c r="K244" s="3">
        <v>2</v>
      </c>
      <c r="L244" s="9">
        <v>6000000</v>
      </c>
      <c r="M244" s="9">
        <v>12000000</v>
      </c>
      <c r="N244" s="9">
        <v>12000000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</row>
    <row r="245" spans="1:19">
      <c r="A245" s="3" t="s">
        <v>114</v>
      </c>
      <c r="B245" s="3">
        <v>45</v>
      </c>
      <c r="C245" s="3" t="s">
        <v>170</v>
      </c>
      <c r="D245" s="3">
        <v>4502</v>
      </c>
      <c r="E245" s="4" t="s">
        <v>660</v>
      </c>
      <c r="F245" s="3">
        <v>4502003</v>
      </c>
      <c r="G245" s="4" t="s">
        <v>663</v>
      </c>
      <c r="H245" s="4" t="s">
        <v>663</v>
      </c>
      <c r="I245" s="3"/>
      <c r="J245" s="4" t="s">
        <v>664</v>
      </c>
      <c r="K245" s="3">
        <v>2</v>
      </c>
      <c r="L245" s="9">
        <v>15000000</v>
      </c>
      <c r="M245" s="9">
        <v>30000000</v>
      </c>
      <c r="N245" s="9">
        <v>30000000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</row>
    <row r="246" spans="1:19">
      <c r="A246" s="3" t="s">
        <v>114</v>
      </c>
      <c r="B246" s="3"/>
      <c r="D246" s="3"/>
      <c r="E246" s="4" t="s">
        <v>660</v>
      </c>
      <c r="G246" s="4" t="s">
        <v>665</v>
      </c>
      <c r="I246" s="3"/>
      <c r="J246" s="4" t="s">
        <v>666</v>
      </c>
      <c r="K246" s="3">
        <v>2</v>
      </c>
      <c r="L246" s="9">
        <v>20000000</v>
      </c>
      <c r="M246" s="9">
        <v>40000000</v>
      </c>
      <c r="N246" s="9">
        <v>0</v>
      </c>
      <c r="O246" s="9">
        <v>40000000</v>
      </c>
      <c r="P246" s="9">
        <v>0</v>
      </c>
      <c r="Q246" s="9">
        <v>0</v>
      </c>
      <c r="R246" s="9">
        <v>0</v>
      </c>
      <c r="S246" s="9">
        <v>0</v>
      </c>
    </row>
    <row r="247" spans="1:19">
      <c r="A247" s="3" t="s">
        <v>114</v>
      </c>
      <c r="B247" s="3"/>
      <c r="D247" s="3"/>
      <c r="E247" s="4" t="s">
        <v>660</v>
      </c>
      <c r="G247" s="4" t="s">
        <v>667</v>
      </c>
      <c r="I247" s="3"/>
      <c r="J247" s="4" t="s">
        <v>668</v>
      </c>
      <c r="K247" s="3">
        <v>10</v>
      </c>
      <c r="L247" s="9">
        <v>2000000</v>
      </c>
      <c r="M247" s="9">
        <v>20000000</v>
      </c>
      <c r="N247" s="9">
        <v>20000000</v>
      </c>
      <c r="O247" s="9">
        <v>0</v>
      </c>
      <c r="P247" s="9">
        <v>0</v>
      </c>
      <c r="Q247" s="9">
        <v>0</v>
      </c>
      <c r="R247" s="9">
        <v>0</v>
      </c>
      <c r="S247" s="9">
        <v>0</v>
      </c>
    </row>
    <row r="248" spans="1:19">
      <c r="A248" s="3" t="s">
        <v>114</v>
      </c>
      <c r="B248" s="3"/>
      <c r="D248" s="3"/>
      <c r="E248" s="4" t="s">
        <v>660</v>
      </c>
      <c r="G248" s="4" t="s">
        <v>669</v>
      </c>
      <c r="I248" s="3"/>
      <c r="J248" s="4" t="s">
        <v>670</v>
      </c>
      <c r="K248" s="3">
        <v>3</v>
      </c>
      <c r="L248" s="9">
        <v>10000000</v>
      </c>
      <c r="M248" s="9">
        <v>30000000</v>
      </c>
      <c r="N248" s="9">
        <v>0</v>
      </c>
      <c r="O248" s="9">
        <v>30000000</v>
      </c>
      <c r="P248" s="9">
        <v>0</v>
      </c>
      <c r="Q248" s="9">
        <v>0</v>
      </c>
      <c r="R248" s="9">
        <v>0</v>
      </c>
      <c r="S248" s="9">
        <v>0</v>
      </c>
    </row>
    <row r="249" spans="1:19">
      <c r="A249" s="3" t="s">
        <v>114</v>
      </c>
      <c r="B249" s="3"/>
      <c r="D249" s="3"/>
      <c r="E249" s="4" t="s">
        <v>671</v>
      </c>
      <c r="G249" s="4" t="s">
        <v>672</v>
      </c>
      <c r="I249" s="3"/>
      <c r="J249" s="4" t="s">
        <v>673</v>
      </c>
      <c r="K249" s="3">
        <v>1</v>
      </c>
      <c r="L249" s="9">
        <v>49000000</v>
      </c>
      <c r="M249" s="9">
        <v>49000000</v>
      </c>
      <c r="N249" s="9">
        <v>49000000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</row>
    <row r="250" spans="1:19">
      <c r="A250" s="3" t="s">
        <v>114</v>
      </c>
      <c r="B250" s="3"/>
      <c r="D250" s="3"/>
      <c r="E250" s="4" t="s">
        <v>671</v>
      </c>
      <c r="G250" s="4" t="s">
        <v>674</v>
      </c>
      <c r="I250" s="3"/>
      <c r="J250" s="4" t="s">
        <v>675</v>
      </c>
      <c r="K250" s="3">
        <v>2</v>
      </c>
      <c r="L250" s="9">
        <v>10000000</v>
      </c>
      <c r="M250" s="9">
        <v>20000000</v>
      </c>
      <c r="N250" s="9">
        <v>20000000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</row>
    <row r="251" spans="1:19">
      <c r="A251" s="3" t="s">
        <v>114</v>
      </c>
      <c r="B251" s="3"/>
      <c r="D251" s="3"/>
      <c r="E251" s="4" t="s">
        <v>676</v>
      </c>
      <c r="G251" s="4" t="s">
        <v>677</v>
      </c>
      <c r="I251" s="3"/>
      <c r="J251" s="4" t="s">
        <v>678</v>
      </c>
      <c r="K251" s="3">
        <v>10</v>
      </c>
      <c r="L251" s="9">
        <v>1000000</v>
      </c>
      <c r="M251" s="9">
        <v>10000000</v>
      </c>
      <c r="N251" s="9">
        <v>10000000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</row>
    <row r="252" spans="1:19">
      <c r="A252" s="3" t="s">
        <v>114</v>
      </c>
      <c r="B252" s="3"/>
      <c r="D252" s="3"/>
      <c r="E252" s="4" t="s">
        <v>676</v>
      </c>
      <c r="G252" s="4" t="s">
        <v>679</v>
      </c>
      <c r="I252" s="3"/>
      <c r="J252" s="4" t="s">
        <v>680</v>
      </c>
      <c r="K252" s="3">
        <v>4</v>
      </c>
      <c r="L252" s="9">
        <v>1000000</v>
      </c>
      <c r="M252" s="9">
        <v>4000000</v>
      </c>
      <c r="N252" s="9">
        <v>4000000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</row>
    <row r="253" spans="1:19">
      <c r="A253" s="3" t="s">
        <v>114</v>
      </c>
      <c r="B253" s="3"/>
      <c r="D253" s="3"/>
      <c r="E253" s="4" t="s">
        <v>676</v>
      </c>
      <c r="G253" s="4" t="s">
        <v>681</v>
      </c>
      <c r="I253" s="3"/>
      <c r="J253" s="4" t="s">
        <v>682</v>
      </c>
      <c r="K253" s="3">
        <v>1</v>
      </c>
      <c r="L253" s="9">
        <v>10000000</v>
      </c>
      <c r="M253" s="9">
        <v>10000000</v>
      </c>
      <c r="N253" s="9">
        <v>10000000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</row>
  </sheetData>
  <mergeCells count="1">
    <mergeCell ref="A1:S1"/>
  </mergeCells>
  <pageMargins left="0.75" right="0.75" top="0.75" bottom="0.5" header="0.5" footer="0.75"/>
  <pageSetup paperSize="9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0"/>
  <sheetViews>
    <sheetView zoomScale="80" zoomScaleNormal="80" workbookViewId="0">
      <pane xSplit="6" ySplit="2" topLeftCell="G223" activePane="bottomRight" state="frozen"/>
      <selection pane="bottomRight" activeCell="E231" sqref="E231:E244"/>
      <selection pane="bottomLeft" activeCell="A3" sqref="A3"/>
      <selection pane="topRight" activeCell="G1" sqref="G1"/>
    </sheetView>
  </sheetViews>
  <sheetFormatPr defaultColWidth="11.42578125" defaultRowHeight="14.45"/>
  <cols>
    <col min="1" max="1" width="19.42578125" style="10" customWidth="1"/>
    <col min="2" max="2" width="11.42578125" style="14"/>
    <col min="3" max="3" width="30.7109375" style="14" customWidth="1"/>
    <col min="4" max="4" width="13" style="14" customWidth="1"/>
    <col min="5" max="5" width="30.7109375" style="20" customWidth="1"/>
    <col min="6" max="6" width="11.42578125" style="15"/>
    <col min="7" max="7" width="45" style="20" customWidth="1"/>
    <col min="8" max="8" width="40.7109375" style="20" customWidth="1"/>
    <col min="9" max="9" width="12.7109375" style="14" customWidth="1"/>
    <col min="10" max="10" width="57.28515625" style="10" customWidth="1"/>
    <col min="11" max="11" width="11.5703125" style="14" bestFit="1" customWidth="1"/>
    <col min="12" max="13" width="16.7109375" style="14" bestFit="1" customWidth="1"/>
    <col min="14" max="14" width="15.5703125" style="14" bestFit="1" customWidth="1"/>
    <col min="15" max="15" width="16.7109375" style="14" bestFit="1" customWidth="1"/>
    <col min="16" max="16" width="17" style="14" customWidth="1"/>
    <col min="17" max="17" width="16.7109375" style="14" bestFit="1" customWidth="1"/>
    <col min="18" max="18" width="11.5703125" style="14" bestFit="1" customWidth="1"/>
    <col min="19" max="19" width="14" style="14" bestFit="1" customWidth="1"/>
    <col min="20" max="16384" width="11.42578125" style="10"/>
  </cols>
  <sheetData>
    <row r="1" spans="1:19">
      <c r="A1" s="577" t="s">
        <v>134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9"/>
    </row>
    <row r="2" spans="1:19" s="17" customFormat="1" ht="64.5" customHeight="1">
      <c r="A2" s="16" t="s">
        <v>135</v>
      </c>
      <c r="B2" s="16" t="s">
        <v>136</v>
      </c>
      <c r="C2" s="16" t="s">
        <v>137</v>
      </c>
      <c r="D2" s="16" t="s">
        <v>138</v>
      </c>
      <c r="E2" s="16" t="s">
        <v>139</v>
      </c>
      <c r="F2" s="16" t="s">
        <v>140</v>
      </c>
      <c r="G2" s="16" t="s">
        <v>683</v>
      </c>
      <c r="H2" s="16" t="s">
        <v>684</v>
      </c>
      <c r="I2" s="16" t="s">
        <v>143</v>
      </c>
      <c r="J2" s="16" t="s">
        <v>144</v>
      </c>
      <c r="K2" s="16" t="s">
        <v>145</v>
      </c>
      <c r="L2" s="16" t="s">
        <v>146</v>
      </c>
      <c r="M2" s="16" t="s">
        <v>147</v>
      </c>
      <c r="N2" s="16" t="s">
        <v>148</v>
      </c>
      <c r="O2" s="16" t="s">
        <v>149</v>
      </c>
      <c r="P2" s="16" t="s">
        <v>150</v>
      </c>
      <c r="Q2" s="16" t="s">
        <v>151</v>
      </c>
      <c r="R2" s="16" t="s">
        <v>152</v>
      </c>
      <c r="S2" s="16" t="s">
        <v>153</v>
      </c>
    </row>
    <row r="3" spans="1:19" ht="42" customHeight="1">
      <c r="A3" s="580" t="s">
        <v>10</v>
      </c>
      <c r="B3" s="572">
        <v>32</v>
      </c>
      <c r="C3" s="572" t="s">
        <v>154</v>
      </c>
      <c r="D3" s="572">
        <v>3203</v>
      </c>
      <c r="E3" s="572" t="s">
        <v>685</v>
      </c>
      <c r="F3" s="11">
        <v>3203047</v>
      </c>
      <c r="G3" s="19" t="s">
        <v>156</v>
      </c>
      <c r="H3" s="19" t="s">
        <v>156</v>
      </c>
      <c r="I3" s="11">
        <v>320304700</v>
      </c>
      <c r="J3" s="12" t="s">
        <v>157</v>
      </c>
      <c r="K3" s="18">
        <v>1</v>
      </c>
      <c r="L3" s="13">
        <v>400000000</v>
      </c>
      <c r="M3" s="13">
        <v>400000000</v>
      </c>
      <c r="N3" s="13">
        <v>0</v>
      </c>
      <c r="O3" s="13">
        <v>0</v>
      </c>
      <c r="P3" s="13">
        <v>0</v>
      </c>
      <c r="Q3" s="13">
        <v>400000000</v>
      </c>
      <c r="R3" s="13">
        <v>0</v>
      </c>
      <c r="S3" s="13">
        <v>0</v>
      </c>
    </row>
    <row r="4" spans="1:19" ht="49.5" customHeight="1">
      <c r="A4" s="580"/>
      <c r="B4" s="573"/>
      <c r="C4" s="573"/>
      <c r="D4" s="574"/>
      <c r="E4" s="574"/>
      <c r="F4" s="11" t="s">
        <v>686</v>
      </c>
      <c r="G4" s="19" t="s">
        <v>158</v>
      </c>
      <c r="H4" s="19" t="s">
        <v>687</v>
      </c>
      <c r="I4" s="11" t="s">
        <v>688</v>
      </c>
      <c r="J4" s="12" t="s">
        <v>689</v>
      </c>
      <c r="K4" s="18">
        <v>1</v>
      </c>
      <c r="L4" s="13">
        <v>40000000</v>
      </c>
      <c r="M4" s="13">
        <v>40000000</v>
      </c>
      <c r="N4" s="13">
        <v>0</v>
      </c>
      <c r="O4" s="13">
        <v>40000000</v>
      </c>
      <c r="P4" s="13">
        <v>0</v>
      </c>
      <c r="Q4" s="13">
        <v>0</v>
      </c>
      <c r="R4" s="13">
        <v>0</v>
      </c>
      <c r="S4" s="13">
        <v>0</v>
      </c>
    </row>
    <row r="5" spans="1:19" ht="34.5" customHeight="1">
      <c r="A5" s="580"/>
      <c r="B5" s="572">
        <v>32</v>
      </c>
      <c r="C5" s="572" t="s">
        <v>154</v>
      </c>
      <c r="D5" s="572">
        <v>3205</v>
      </c>
      <c r="E5" s="572" t="s">
        <v>690</v>
      </c>
      <c r="F5" s="11">
        <v>3205002</v>
      </c>
      <c r="G5" s="19" t="s">
        <v>161</v>
      </c>
      <c r="H5" s="19" t="s">
        <v>161</v>
      </c>
      <c r="I5" s="11">
        <v>320500200</v>
      </c>
      <c r="J5" s="12" t="s">
        <v>162</v>
      </c>
      <c r="K5" s="18">
        <v>1</v>
      </c>
      <c r="L5" s="13">
        <v>70000000</v>
      </c>
      <c r="M5" s="13">
        <v>70000000</v>
      </c>
      <c r="N5" s="13">
        <v>0</v>
      </c>
      <c r="O5" s="13">
        <v>70000000</v>
      </c>
      <c r="P5" s="13">
        <v>0</v>
      </c>
      <c r="Q5" s="13">
        <v>0</v>
      </c>
      <c r="R5" s="13">
        <v>0</v>
      </c>
      <c r="S5" s="13">
        <v>0</v>
      </c>
    </row>
    <row r="6" spans="1:19" ht="43.15">
      <c r="A6" s="580"/>
      <c r="B6" s="573"/>
      <c r="C6" s="573"/>
      <c r="D6" s="574"/>
      <c r="E6" s="573"/>
      <c r="F6" s="11">
        <v>3205019</v>
      </c>
      <c r="G6" s="19" t="s">
        <v>164</v>
      </c>
      <c r="H6" s="19" t="s">
        <v>164</v>
      </c>
      <c r="I6" s="11">
        <v>320501901</v>
      </c>
      <c r="J6" s="12" t="s">
        <v>165</v>
      </c>
      <c r="K6" s="18">
        <v>1</v>
      </c>
      <c r="L6" s="13">
        <v>4000000000</v>
      </c>
      <c r="M6" s="13">
        <v>4000000000</v>
      </c>
      <c r="N6" s="13">
        <v>0</v>
      </c>
      <c r="O6" s="13">
        <v>0</v>
      </c>
      <c r="P6" s="13">
        <v>2000000000</v>
      </c>
      <c r="Q6" s="13">
        <v>2000000000</v>
      </c>
      <c r="R6" s="13">
        <v>0</v>
      </c>
      <c r="S6" s="13">
        <v>0</v>
      </c>
    </row>
    <row r="7" spans="1:19">
      <c r="A7" s="580"/>
      <c r="B7" s="572">
        <v>45</v>
      </c>
      <c r="C7" s="572" t="s">
        <v>170</v>
      </c>
      <c r="D7" s="572">
        <v>4503</v>
      </c>
      <c r="E7" s="573"/>
      <c r="F7" s="11">
        <v>4503004</v>
      </c>
      <c r="G7" s="19" t="s">
        <v>166</v>
      </c>
      <c r="H7" s="19" t="s">
        <v>691</v>
      </c>
      <c r="I7" s="11" t="s">
        <v>692</v>
      </c>
      <c r="J7" s="12" t="s">
        <v>693</v>
      </c>
      <c r="K7" s="18">
        <v>2</v>
      </c>
      <c r="L7" s="13">
        <v>150000000</v>
      </c>
      <c r="M7" s="13">
        <v>300000000</v>
      </c>
      <c r="N7" s="13">
        <v>0</v>
      </c>
      <c r="O7" s="13">
        <v>0</v>
      </c>
      <c r="P7" s="13">
        <v>0</v>
      </c>
      <c r="Q7" s="13">
        <v>300000000</v>
      </c>
      <c r="R7" s="13">
        <v>0</v>
      </c>
      <c r="S7" s="13">
        <v>0</v>
      </c>
    </row>
    <row r="8" spans="1:19" ht="36.75" customHeight="1">
      <c r="A8" s="580"/>
      <c r="B8" s="573"/>
      <c r="C8" s="573"/>
      <c r="D8" s="574"/>
      <c r="E8" s="573"/>
      <c r="F8" s="11" t="s">
        <v>694</v>
      </c>
      <c r="G8" s="19" t="s">
        <v>168</v>
      </c>
      <c r="H8" s="19" t="s">
        <v>695</v>
      </c>
      <c r="I8" s="11" t="s">
        <v>696</v>
      </c>
      <c r="J8" s="12" t="s">
        <v>697</v>
      </c>
      <c r="K8" s="18">
        <v>1</v>
      </c>
      <c r="L8" s="13">
        <v>40000000</v>
      </c>
      <c r="M8" s="13">
        <v>40000000</v>
      </c>
      <c r="N8" s="13">
        <v>0</v>
      </c>
      <c r="O8" s="13">
        <v>40000000</v>
      </c>
      <c r="P8" s="13">
        <v>0</v>
      </c>
      <c r="Q8" s="13">
        <v>0</v>
      </c>
      <c r="R8" s="13">
        <v>0</v>
      </c>
      <c r="S8" s="13">
        <v>0</v>
      </c>
    </row>
    <row r="9" spans="1:19" ht="32.25" customHeight="1">
      <c r="A9" s="580"/>
      <c r="B9" s="574"/>
      <c r="C9" s="574"/>
      <c r="D9" s="11">
        <v>4501</v>
      </c>
      <c r="E9" s="573"/>
      <c r="F9" s="11">
        <v>4501049</v>
      </c>
      <c r="G9" s="19" t="s">
        <v>171</v>
      </c>
      <c r="H9" s="19" t="s">
        <v>171</v>
      </c>
      <c r="I9" s="11">
        <v>459903000</v>
      </c>
      <c r="J9" s="12" t="s">
        <v>172</v>
      </c>
      <c r="K9" s="18">
        <v>100</v>
      </c>
      <c r="L9" s="13">
        <v>560000</v>
      </c>
      <c r="M9" s="13">
        <v>56000000</v>
      </c>
      <c r="N9" s="13">
        <v>0</v>
      </c>
      <c r="O9" s="13">
        <v>56000000</v>
      </c>
      <c r="P9" s="13">
        <v>0</v>
      </c>
      <c r="Q9" s="13">
        <v>0</v>
      </c>
      <c r="R9" s="13">
        <v>0</v>
      </c>
      <c r="S9" s="13">
        <v>0</v>
      </c>
    </row>
    <row r="10" spans="1:19" ht="43.15">
      <c r="A10" s="580"/>
      <c r="B10" s="572">
        <v>32</v>
      </c>
      <c r="C10" s="572" t="s">
        <v>154</v>
      </c>
      <c r="D10" s="572">
        <v>3206</v>
      </c>
      <c r="E10" s="573"/>
      <c r="F10" s="11">
        <v>3206005</v>
      </c>
      <c r="G10" s="19" t="s">
        <v>174</v>
      </c>
      <c r="H10" s="19" t="s">
        <v>174</v>
      </c>
      <c r="I10" s="11">
        <v>320600500</v>
      </c>
      <c r="J10" s="12" t="s">
        <v>175</v>
      </c>
      <c r="K10" s="18">
        <v>1</v>
      </c>
      <c r="L10" s="13">
        <v>32209911</v>
      </c>
      <c r="M10" s="13">
        <v>32209911</v>
      </c>
      <c r="N10" s="13">
        <v>14928009</v>
      </c>
      <c r="O10" s="13">
        <v>17281902</v>
      </c>
      <c r="P10" s="13">
        <v>0</v>
      </c>
      <c r="Q10" s="13">
        <v>0</v>
      </c>
      <c r="R10" s="13">
        <v>0</v>
      </c>
      <c r="S10" s="13">
        <v>0</v>
      </c>
    </row>
    <row r="11" spans="1:19" ht="43.15">
      <c r="A11" s="580"/>
      <c r="B11" s="573"/>
      <c r="C11" s="573"/>
      <c r="D11" s="573"/>
      <c r="E11" s="573"/>
      <c r="F11" s="11">
        <v>3206005</v>
      </c>
      <c r="G11" s="19" t="s">
        <v>174</v>
      </c>
      <c r="H11" s="19" t="s">
        <v>174</v>
      </c>
      <c r="I11" s="11">
        <v>320600501</v>
      </c>
      <c r="J11" s="12" t="s">
        <v>176</v>
      </c>
      <c r="K11" s="18">
        <v>4</v>
      </c>
      <c r="L11" s="13">
        <v>2000000</v>
      </c>
      <c r="M11" s="13">
        <v>8000000</v>
      </c>
      <c r="N11" s="13">
        <v>8000000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</row>
    <row r="12" spans="1:19">
      <c r="A12" s="580"/>
      <c r="B12" s="574"/>
      <c r="C12" s="574"/>
      <c r="D12" s="574"/>
      <c r="E12" s="574"/>
      <c r="F12" s="11" t="s">
        <v>698</v>
      </c>
      <c r="G12" s="19" t="s">
        <v>177</v>
      </c>
      <c r="H12" s="19" t="s">
        <v>699</v>
      </c>
      <c r="I12" s="11" t="s">
        <v>700</v>
      </c>
      <c r="J12" s="12" t="s">
        <v>701</v>
      </c>
      <c r="K12" s="18">
        <v>500</v>
      </c>
      <c r="L12" s="13">
        <v>3000000</v>
      </c>
      <c r="M12" s="13">
        <v>1500000000</v>
      </c>
      <c r="N12" s="13">
        <v>0</v>
      </c>
      <c r="O12" s="13">
        <v>150000000</v>
      </c>
      <c r="P12" s="13">
        <v>0</v>
      </c>
      <c r="Q12" s="13">
        <v>1350000000</v>
      </c>
      <c r="R12" s="13">
        <v>0</v>
      </c>
      <c r="S12" s="13">
        <v>0</v>
      </c>
    </row>
    <row r="13" spans="1:19">
      <c r="A13" s="580"/>
      <c r="B13" s="572" t="s">
        <v>702</v>
      </c>
      <c r="C13" s="572" t="s">
        <v>223</v>
      </c>
      <c r="D13" s="572" t="s">
        <v>703</v>
      </c>
      <c r="E13" s="572" t="s">
        <v>179</v>
      </c>
      <c r="F13" s="11" t="s">
        <v>704</v>
      </c>
      <c r="G13" s="19" t="s">
        <v>225</v>
      </c>
      <c r="H13" s="19" t="s">
        <v>225</v>
      </c>
      <c r="I13" s="11" t="s">
        <v>705</v>
      </c>
      <c r="J13" s="12" t="s">
        <v>706</v>
      </c>
      <c r="K13" s="18">
        <v>1</v>
      </c>
      <c r="L13" s="13">
        <v>70000000</v>
      </c>
      <c r="M13" s="13">
        <v>70000000</v>
      </c>
      <c r="N13" s="13">
        <v>0</v>
      </c>
      <c r="O13" s="13">
        <v>70000000</v>
      </c>
      <c r="P13" s="13">
        <v>0</v>
      </c>
      <c r="Q13" s="13">
        <v>0</v>
      </c>
      <c r="R13" s="13">
        <v>0</v>
      </c>
      <c r="S13" s="13">
        <v>0</v>
      </c>
    </row>
    <row r="14" spans="1:19" ht="28.9">
      <c r="A14" s="580"/>
      <c r="B14" s="573"/>
      <c r="C14" s="573"/>
      <c r="D14" s="573"/>
      <c r="E14" s="573"/>
      <c r="F14" s="11" t="s">
        <v>707</v>
      </c>
      <c r="G14" s="19" t="s">
        <v>180</v>
      </c>
      <c r="H14" s="19" t="s">
        <v>708</v>
      </c>
      <c r="I14" s="11" t="s">
        <v>709</v>
      </c>
      <c r="J14" s="12" t="s">
        <v>708</v>
      </c>
      <c r="K14" s="18">
        <v>1</v>
      </c>
      <c r="L14" s="13">
        <v>70000000</v>
      </c>
      <c r="M14" s="13">
        <v>70000000</v>
      </c>
      <c r="N14" s="13">
        <v>0</v>
      </c>
      <c r="O14" s="13">
        <v>70000000</v>
      </c>
      <c r="P14" s="13">
        <v>0</v>
      </c>
      <c r="Q14" s="13">
        <v>0</v>
      </c>
      <c r="R14" s="13">
        <v>0</v>
      </c>
      <c r="S14" s="13">
        <v>0</v>
      </c>
    </row>
    <row r="15" spans="1:19" ht="28.9">
      <c r="A15" s="580"/>
      <c r="B15" s="573"/>
      <c r="C15" s="573"/>
      <c r="D15" s="573"/>
      <c r="E15" s="573"/>
      <c r="F15" s="11" t="s">
        <v>710</v>
      </c>
      <c r="G15" s="19" t="s">
        <v>276</v>
      </c>
      <c r="H15" s="19" t="s">
        <v>276</v>
      </c>
      <c r="I15" s="11" t="s">
        <v>711</v>
      </c>
      <c r="J15" s="12" t="s">
        <v>277</v>
      </c>
      <c r="K15" s="18">
        <v>10</v>
      </c>
      <c r="L15" s="13">
        <v>5000000</v>
      </c>
      <c r="M15" s="13">
        <v>50000000</v>
      </c>
      <c r="N15" s="13">
        <v>0</v>
      </c>
      <c r="O15" s="13">
        <v>50000000</v>
      </c>
      <c r="P15" s="13">
        <v>0</v>
      </c>
      <c r="Q15" s="13">
        <v>0</v>
      </c>
      <c r="R15" s="13">
        <v>0</v>
      </c>
      <c r="S15" s="13">
        <v>0</v>
      </c>
    </row>
    <row r="16" spans="1:19" ht="28.9">
      <c r="A16" s="580"/>
      <c r="B16" s="574"/>
      <c r="C16" s="574"/>
      <c r="D16" s="574"/>
      <c r="E16" s="573"/>
      <c r="F16" s="11" t="s">
        <v>712</v>
      </c>
      <c r="G16" s="19" t="s">
        <v>278</v>
      </c>
      <c r="H16" s="19" t="s">
        <v>278</v>
      </c>
      <c r="I16" s="11" t="s">
        <v>713</v>
      </c>
      <c r="J16" s="12" t="s">
        <v>279</v>
      </c>
      <c r="K16" s="18">
        <v>10</v>
      </c>
      <c r="L16" s="13">
        <v>5000000</v>
      </c>
      <c r="M16" s="13">
        <v>50000000</v>
      </c>
      <c r="N16" s="13">
        <v>0</v>
      </c>
      <c r="O16" s="13">
        <v>50000000</v>
      </c>
      <c r="P16" s="13">
        <v>0</v>
      </c>
      <c r="Q16" s="13">
        <v>0</v>
      </c>
      <c r="R16" s="13">
        <v>0</v>
      </c>
      <c r="S16" s="13">
        <v>0</v>
      </c>
    </row>
    <row r="17" spans="1:19" ht="28.9">
      <c r="A17" s="580"/>
      <c r="B17" s="572">
        <v>32</v>
      </c>
      <c r="C17" s="572" t="s">
        <v>154</v>
      </c>
      <c r="D17" s="11" t="s">
        <v>714</v>
      </c>
      <c r="E17" s="573"/>
      <c r="F17" s="11" t="s">
        <v>715</v>
      </c>
      <c r="G17" s="19" t="s">
        <v>182</v>
      </c>
      <c r="H17" s="19" t="s">
        <v>716</v>
      </c>
      <c r="I17" s="11" t="s">
        <v>717</v>
      </c>
      <c r="J17" s="12" t="s">
        <v>718</v>
      </c>
      <c r="K17" s="18">
        <v>1</v>
      </c>
      <c r="L17" s="13">
        <v>20000000</v>
      </c>
      <c r="M17" s="13">
        <v>20000000</v>
      </c>
      <c r="N17" s="13">
        <v>0</v>
      </c>
      <c r="O17" s="13">
        <v>20000000</v>
      </c>
      <c r="P17" s="13">
        <v>0</v>
      </c>
      <c r="Q17" s="13">
        <v>0</v>
      </c>
      <c r="R17" s="13">
        <v>0</v>
      </c>
      <c r="S17" s="13">
        <v>0</v>
      </c>
    </row>
    <row r="18" spans="1:19" ht="43.15">
      <c r="A18" s="580"/>
      <c r="B18" s="573"/>
      <c r="C18" s="573"/>
      <c r="D18" s="572" t="s">
        <v>719</v>
      </c>
      <c r="E18" s="573"/>
      <c r="F18" s="11" t="s">
        <v>720</v>
      </c>
      <c r="G18" s="19" t="s">
        <v>183</v>
      </c>
      <c r="H18" s="19" t="s">
        <v>721</v>
      </c>
      <c r="I18" s="11" t="s">
        <v>722</v>
      </c>
      <c r="J18" s="12" t="s">
        <v>723</v>
      </c>
      <c r="K18" s="18">
        <v>2</v>
      </c>
      <c r="L18" s="13">
        <v>20000000</v>
      </c>
      <c r="M18" s="13">
        <v>40000000</v>
      </c>
      <c r="N18" s="13">
        <v>0</v>
      </c>
      <c r="O18" s="13">
        <v>40000000</v>
      </c>
      <c r="P18" s="13">
        <v>0</v>
      </c>
      <c r="Q18" s="13">
        <v>0</v>
      </c>
      <c r="R18" s="13">
        <v>0</v>
      </c>
      <c r="S18" s="13">
        <v>0</v>
      </c>
    </row>
    <row r="19" spans="1:19" ht="43.15">
      <c r="A19" s="580"/>
      <c r="B19" s="574"/>
      <c r="C19" s="574"/>
      <c r="D19" s="574"/>
      <c r="E19" s="574"/>
      <c r="F19" s="11" t="s">
        <v>720</v>
      </c>
      <c r="G19" s="19" t="s">
        <v>183</v>
      </c>
      <c r="H19" s="19" t="s">
        <v>721</v>
      </c>
      <c r="I19" s="11" t="s">
        <v>724</v>
      </c>
      <c r="J19" s="12" t="s">
        <v>725</v>
      </c>
      <c r="K19" s="18">
        <v>10</v>
      </c>
      <c r="L19" s="13">
        <v>2000000</v>
      </c>
      <c r="M19" s="13">
        <v>20000000</v>
      </c>
      <c r="N19" s="13">
        <v>0</v>
      </c>
      <c r="O19" s="13">
        <v>20000000</v>
      </c>
      <c r="P19" s="13">
        <v>0</v>
      </c>
      <c r="Q19" s="13">
        <v>0</v>
      </c>
      <c r="R19" s="13">
        <v>0</v>
      </c>
      <c r="S19" s="13">
        <v>0</v>
      </c>
    </row>
    <row r="20" spans="1:19" ht="45" customHeight="1">
      <c r="A20" s="580"/>
      <c r="B20" s="572">
        <v>32</v>
      </c>
      <c r="C20" s="572" t="s">
        <v>154</v>
      </c>
      <c r="D20" s="572">
        <v>3202</v>
      </c>
      <c r="E20" s="572" t="s">
        <v>726</v>
      </c>
      <c r="F20" s="11">
        <v>3202005</v>
      </c>
      <c r="G20" s="19" t="s">
        <v>192</v>
      </c>
      <c r="H20" s="19" t="s">
        <v>192</v>
      </c>
      <c r="I20" s="11">
        <v>320200500</v>
      </c>
      <c r="J20" s="12" t="s">
        <v>193</v>
      </c>
      <c r="K20" s="18">
        <v>1</v>
      </c>
      <c r="L20" s="13">
        <v>830000000</v>
      </c>
      <c r="M20" s="13">
        <v>830000000</v>
      </c>
      <c r="N20" s="13">
        <v>330000000</v>
      </c>
      <c r="O20" s="13">
        <v>0</v>
      </c>
      <c r="P20" s="13">
        <v>0</v>
      </c>
      <c r="Q20" s="13">
        <v>500000000</v>
      </c>
      <c r="R20" s="13">
        <v>0</v>
      </c>
      <c r="S20" s="13">
        <v>0</v>
      </c>
    </row>
    <row r="21" spans="1:19">
      <c r="A21" s="580"/>
      <c r="B21" s="573"/>
      <c r="C21" s="573"/>
      <c r="D21" s="573"/>
      <c r="E21" s="573"/>
      <c r="F21" s="11">
        <v>3202006</v>
      </c>
      <c r="G21" s="19" t="s">
        <v>194</v>
      </c>
      <c r="H21" s="19" t="s">
        <v>194</v>
      </c>
      <c r="I21" s="11">
        <v>320200600</v>
      </c>
      <c r="J21" s="12" t="s">
        <v>195</v>
      </c>
      <c r="K21" s="18">
        <v>1</v>
      </c>
      <c r="L21" s="13">
        <v>100000000</v>
      </c>
      <c r="M21" s="13">
        <v>100000000</v>
      </c>
      <c r="N21" s="13">
        <v>100000000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</row>
    <row r="22" spans="1:19" ht="28.9">
      <c r="A22" s="580"/>
      <c r="B22" s="573"/>
      <c r="C22" s="573"/>
      <c r="D22" s="573"/>
      <c r="E22" s="573"/>
      <c r="F22" s="11">
        <v>3202007</v>
      </c>
      <c r="G22" s="19" t="s">
        <v>196</v>
      </c>
      <c r="H22" s="19" t="s">
        <v>196</v>
      </c>
      <c r="I22" s="11">
        <v>320200700</v>
      </c>
      <c r="J22" s="12" t="s">
        <v>197</v>
      </c>
      <c r="K22" s="18">
        <v>3</v>
      </c>
      <c r="L22" s="13">
        <v>15000000</v>
      </c>
      <c r="M22" s="13">
        <v>45000000</v>
      </c>
      <c r="N22" s="13">
        <v>0</v>
      </c>
      <c r="O22" s="13">
        <v>45000000</v>
      </c>
      <c r="P22" s="13">
        <v>0</v>
      </c>
      <c r="Q22" s="13">
        <v>0</v>
      </c>
      <c r="R22" s="13">
        <v>0</v>
      </c>
      <c r="S22" s="13">
        <v>0</v>
      </c>
    </row>
    <row r="23" spans="1:19">
      <c r="A23" s="580"/>
      <c r="B23" s="573"/>
      <c r="C23" s="573"/>
      <c r="D23" s="573"/>
      <c r="E23" s="573"/>
      <c r="F23" s="11">
        <v>3202033</v>
      </c>
      <c r="G23" s="19" t="s">
        <v>198</v>
      </c>
      <c r="H23" s="19" t="s">
        <v>198</v>
      </c>
      <c r="I23" s="11">
        <v>320203300</v>
      </c>
      <c r="J23" s="12" t="s">
        <v>199</v>
      </c>
      <c r="K23" s="18">
        <v>1</v>
      </c>
      <c r="L23" s="13">
        <v>1500000000</v>
      </c>
      <c r="M23" s="13">
        <v>1500000000</v>
      </c>
      <c r="N23" s="13">
        <v>0</v>
      </c>
      <c r="O23" s="13">
        <v>0</v>
      </c>
      <c r="P23" s="13">
        <v>0</v>
      </c>
      <c r="Q23" s="13">
        <v>1500000000</v>
      </c>
      <c r="R23" s="13">
        <v>0</v>
      </c>
      <c r="S23" s="13">
        <v>0</v>
      </c>
    </row>
    <row r="24" spans="1:19">
      <c r="A24" s="580"/>
      <c r="B24" s="573"/>
      <c r="C24" s="573"/>
      <c r="D24" s="573"/>
      <c r="E24" s="573"/>
      <c r="F24" s="11">
        <v>3202038</v>
      </c>
      <c r="G24" s="19" t="s">
        <v>200</v>
      </c>
      <c r="H24" s="19" t="s">
        <v>200</v>
      </c>
      <c r="I24" s="11">
        <v>320203800</v>
      </c>
      <c r="J24" s="12" t="s">
        <v>201</v>
      </c>
      <c r="K24" s="18">
        <v>1000</v>
      </c>
      <c r="L24" s="13">
        <v>25000</v>
      </c>
      <c r="M24" s="13">
        <v>25000000</v>
      </c>
      <c r="N24" s="13">
        <v>0</v>
      </c>
      <c r="O24" s="13">
        <v>25000000</v>
      </c>
      <c r="P24" s="13">
        <v>0</v>
      </c>
      <c r="Q24" s="13">
        <v>0</v>
      </c>
      <c r="R24" s="13">
        <v>0</v>
      </c>
      <c r="S24" s="13">
        <v>0</v>
      </c>
    </row>
    <row r="25" spans="1:19" ht="28.9">
      <c r="A25" s="580"/>
      <c r="B25" s="573"/>
      <c r="C25" s="573"/>
      <c r="D25" s="573"/>
      <c r="E25" s="573"/>
      <c r="F25" s="11">
        <v>3202012</v>
      </c>
      <c r="G25" s="19" t="s">
        <v>202</v>
      </c>
      <c r="H25" s="19" t="s">
        <v>727</v>
      </c>
      <c r="I25" s="11" t="s">
        <v>728</v>
      </c>
      <c r="J25" s="12" t="s">
        <v>727</v>
      </c>
      <c r="K25" s="18">
        <v>1</v>
      </c>
      <c r="L25" s="13">
        <v>150000000</v>
      </c>
      <c r="M25" s="13">
        <v>150000000</v>
      </c>
      <c r="N25" s="13">
        <v>0</v>
      </c>
      <c r="O25" s="13">
        <v>50000000</v>
      </c>
      <c r="P25" s="13">
        <v>0</v>
      </c>
      <c r="Q25" s="13">
        <v>100000000</v>
      </c>
      <c r="R25" s="13">
        <v>0</v>
      </c>
      <c r="S25" s="13">
        <v>0</v>
      </c>
    </row>
    <row r="26" spans="1:19" ht="43.15">
      <c r="A26" s="580"/>
      <c r="B26" s="573"/>
      <c r="C26" s="573"/>
      <c r="D26" s="573"/>
      <c r="E26" s="573"/>
      <c r="F26" s="11">
        <v>3202014</v>
      </c>
      <c r="G26" s="19" t="s">
        <v>204</v>
      </c>
      <c r="H26" s="19" t="s">
        <v>729</v>
      </c>
      <c r="I26" s="11">
        <v>320201402</v>
      </c>
      <c r="J26" s="12" t="s">
        <v>730</v>
      </c>
      <c r="K26" s="18">
        <v>10</v>
      </c>
      <c r="L26" s="13">
        <v>20000000</v>
      </c>
      <c r="M26" s="13">
        <v>200000000</v>
      </c>
      <c r="N26" s="13">
        <v>160000000</v>
      </c>
      <c r="O26" s="13">
        <v>40000000</v>
      </c>
      <c r="P26" s="13">
        <v>0</v>
      </c>
      <c r="Q26" s="13">
        <v>0</v>
      </c>
      <c r="R26" s="13">
        <v>0</v>
      </c>
      <c r="S26" s="13">
        <v>0</v>
      </c>
    </row>
    <row r="27" spans="1:19" ht="28.9">
      <c r="A27" s="580"/>
      <c r="B27" s="573"/>
      <c r="C27" s="573"/>
      <c r="D27" s="573"/>
      <c r="E27" s="573"/>
      <c r="F27" s="11" t="s">
        <v>731</v>
      </c>
      <c r="G27" s="19" t="s">
        <v>205</v>
      </c>
      <c r="H27" s="19" t="s">
        <v>732</v>
      </c>
      <c r="I27" s="11" t="s">
        <v>733</v>
      </c>
      <c r="J27" s="12" t="s">
        <v>734</v>
      </c>
      <c r="K27" s="18">
        <v>1</v>
      </c>
      <c r="L27" s="13">
        <v>1395625923</v>
      </c>
      <c r="M27" s="13">
        <v>1395625923</v>
      </c>
      <c r="N27" s="13">
        <v>800000000</v>
      </c>
      <c r="O27" s="13">
        <v>200000000</v>
      </c>
      <c r="P27" s="13">
        <v>0</v>
      </c>
      <c r="Q27" s="13">
        <v>395625922.60000002</v>
      </c>
      <c r="R27" s="13">
        <v>0</v>
      </c>
      <c r="S27" s="13">
        <v>0</v>
      </c>
    </row>
    <row r="28" spans="1:19" ht="28.9">
      <c r="A28" s="580"/>
      <c r="B28" s="573"/>
      <c r="C28" s="573"/>
      <c r="D28" s="573"/>
      <c r="E28" s="573"/>
      <c r="F28" s="11" t="s">
        <v>735</v>
      </c>
      <c r="G28" s="19" t="s">
        <v>207</v>
      </c>
      <c r="H28" s="19" t="s">
        <v>732</v>
      </c>
      <c r="I28" s="11" t="s">
        <v>736</v>
      </c>
      <c r="J28" s="12" t="s">
        <v>737</v>
      </c>
      <c r="K28" s="18">
        <v>1</v>
      </c>
      <c r="L28" s="13">
        <v>40000000</v>
      </c>
      <c r="M28" s="13">
        <v>40000000</v>
      </c>
      <c r="N28" s="13">
        <v>0</v>
      </c>
      <c r="O28" s="13">
        <v>40000000</v>
      </c>
      <c r="P28" s="13">
        <v>0</v>
      </c>
      <c r="Q28" s="13">
        <v>0</v>
      </c>
      <c r="R28" s="13">
        <v>0</v>
      </c>
      <c r="S28" s="13">
        <v>0</v>
      </c>
    </row>
    <row r="29" spans="1:19" ht="43.15">
      <c r="A29" s="580"/>
      <c r="B29" s="573"/>
      <c r="C29" s="573"/>
      <c r="D29" s="573"/>
      <c r="E29" s="573"/>
      <c r="F29" s="11" t="s">
        <v>738</v>
      </c>
      <c r="G29" s="19" t="s">
        <v>207</v>
      </c>
      <c r="H29" s="19" t="s">
        <v>739</v>
      </c>
      <c r="I29" s="11" t="s">
        <v>740</v>
      </c>
      <c r="J29" s="12" t="s">
        <v>741</v>
      </c>
      <c r="K29" s="18">
        <v>1</v>
      </c>
      <c r="L29" s="13">
        <v>40000000</v>
      </c>
      <c r="M29" s="13">
        <v>40000000</v>
      </c>
      <c r="N29" s="13">
        <v>0</v>
      </c>
      <c r="O29" s="13">
        <v>40000000</v>
      </c>
      <c r="P29" s="13">
        <v>0</v>
      </c>
      <c r="Q29" s="13">
        <v>0</v>
      </c>
      <c r="R29" s="13">
        <v>0</v>
      </c>
      <c r="S29" s="13">
        <v>0</v>
      </c>
    </row>
    <row r="30" spans="1:19" ht="28.9">
      <c r="A30" s="580"/>
      <c r="B30" s="574"/>
      <c r="C30" s="574"/>
      <c r="D30" s="574"/>
      <c r="E30" s="573"/>
      <c r="F30" s="11" t="s">
        <v>742</v>
      </c>
      <c r="G30" s="19" t="s">
        <v>207</v>
      </c>
      <c r="H30" s="19" t="s">
        <v>743</v>
      </c>
      <c r="I30" s="11" t="s">
        <v>744</v>
      </c>
      <c r="J30" s="12" t="s">
        <v>745</v>
      </c>
      <c r="K30" s="18">
        <v>1</v>
      </c>
      <c r="L30" s="13">
        <v>40000000</v>
      </c>
      <c r="M30" s="13">
        <v>40000000</v>
      </c>
      <c r="N30" s="13">
        <v>0</v>
      </c>
      <c r="O30" s="13">
        <v>40000000</v>
      </c>
      <c r="P30" s="13">
        <v>0</v>
      </c>
      <c r="Q30" s="13">
        <v>0</v>
      </c>
      <c r="R30" s="13">
        <v>0</v>
      </c>
      <c r="S30" s="13">
        <v>0</v>
      </c>
    </row>
    <row r="31" spans="1:19" ht="28.9">
      <c r="A31" s="580"/>
      <c r="B31" s="572">
        <v>21</v>
      </c>
      <c r="C31" s="572" t="s">
        <v>296</v>
      </c>
      <c r="D31" s="572">
        <v>2102</v>
      </c>
      <c r="E31" s="573"/>
      <c r="F31" s="11" t="s">
        <v>746</v>
      </c>
      <c r="G31" s="19" t="s">
        <v>747</v>
      </c>
      <c r="H31" s="19" t="s">
        <v>747</v>
      </c>
      <c r="I31" s="11" t="s">
        <v>748</v>
      </c>
      <c r="J31" s="12" t="s">
        <v>749</v>
      </c>
      <c r="K31" s="18">
        <v>1</v>
      </c>
      <c r="L31" s="13">
        <v>40000000</v>
      </c>
      <c r="M31" s="13">
        <v>40000000</v>
      </c>
      <c r="N31" s="13">
        <v>0</v>
      </c>
      <c r="O31" s="13">
        <v>40000000</v>
      </c>
      <c r="P31" s="13">
        <v>0</v>
      </c>
      <c r="Q31" s="13">
        <v>0</v>
      </c>
      <c r="R31" s="13">
        <v>0</v>
      </c>
      <c r="S31" s="13">
        <v>0</v>
      </c>
    </row>
    <row r="32" spans="1:19" ht="28.9">
      <c r="A32" s="580"/>
      <c r="B32" s="573"/>
      <c r="C32" s="573"/>
      <c r="D32" s="573"/>
      <c r="E32" s="573"/>
      <c r="F32" s="11" t="s">
        <v>750</v>
      </c>
      <c r="G32" s="19" t="s">
        <v>751</v>
      </c>
      <c r="H32" s="19" t="s">
        <v>751</v>
      </c>
      <c r="I32" s="11" t="s">
        <v>752</v>
      </c>
      <c r="J32" s="12" t="s">
        <v>751</v>
      </c>
      <c r="K32" s="18">
        <v>1</v>
      </c>
      <c r="L32" s="13">
        <v>40000000</v>
      </c>
      <c r="M32" s="13">
        <v>40000000</v>
      </c>
      <c r="N32" s="13">
        <v>0</v>
      </c>
      <c r="O32" s="13">
        <v>40000000</v>
      </c>
      <c r="P32" s="13">
        <v>0</v>
      </c>
      <c r="Q32" s="13">
        <v>0</v>
      </c>
      <c r="R32" s="13">
        <v>0</v>
      </c>
      <c r="S32" s="13">
        <v>0</v>
      </c>
    </row>
    <row r="33" spans="1:19" ht="28.9">
      <c r="A33" s="580"/>
      <c r="B33" s="574"/>
      <c r="C33" s="574"/>
      <c r="D33" s="574"/>
      <c r="E33" s="574"/>
      <c r="F33" s="11" t="s">
        <v>746</v>
      </c>
      <c r="G33" s="19" t="s">
        <v>747</v>
      </c>
      <c r="H33" s="19" t="s">
        <v>747</v>
      </c>
      <c r="I33" s="11" t="s">
        <v>753</v>
      </c>
      <c r="J33" s="12" t="s">
        <v>747</v>
      </c>
      <c r="K33" s="18">
        <v>1</v>
      </c>
      <c r="L33" s="13">
        <v>40000000</v>
      </c>
      <c r="M33" s="13">
        <v>40000000</v>
      </c>
      <c r="N33" s="13">
        <v>0</v>
      </c>
      <c r="O33" s="13">
        <v>40000000</v>
      </c>
      <c r="P33" s="13">
        <v>0</v>
      </c>
      <c r="Q33" s="13">
        <v>0</v>
      </c>
      <c r="R33" s="13">
        <v>0</v>
      </c>
      <c r="S33" s="13">
        <v>0</v>
      </c>
    </row>
    <row r="34" spans="1:19" ht="30" customHeight="1">
      <c r="A34" s="572" t="s">
        <v>19</v>
      </c>
      <c r="B34" s="572">
        <v>33</v>
      </c>
      <c r="C34" s="572" t="s">
        <v>209</v>
      </c>
      <c r="D34" s="572">
        <v>3301</v>
      </c>
      <c r="E34" s="572" t="s">
        <v>754</v>
      </c>
      <c r="F34" s="11" t="s">
        <v>755</v>
      </c>
      <c r="G34" s="19" t="s">
        <v>756</v>
      </c>
      <c r="H34" s="19" t="s">
        <v>756</v>
      </c>
      <c r="I34" s="11" t="s">
        <v>757</v>
      </c>
      <c r="J34" s="12" t="s">
        <v>756</v>
      </c>
      <c r="K34" s="18">
        <v>1</v>
      </c>
      <c r="L34" s="13">
        <v>20000000</v>
      </c>
      <c r="M34" s="13">
        <v>20000000</v>
      </c>
      <c r="N34" s="13">
        <v>20000000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</row>
    <row r="35" spans="1:19" ht="30" customHeight="1">
      <c r="A35" s="573"/>
      <c r="B35" s="573"/>
      <c r="C35" s="573"/>
      <c r="D35" s="573"/>
      <c r="E35" s="573"/>
      <c r="F35" s="11">
        <v>3301003</v>
      </c>
      <c r="G35" s="19" t="s">
        <v>211</v>
      </c>
      <c r="H35" s="19" t="s">
        <v>211</v>
      </c>
      <c r="I35" s="11">
        <v>330100300</v>
      </c>
      <c r="J35" s="12" t="s">
        <v>211</v>
      </c>
      <c r="K35" s="18">
        <v>1</v>
      </c>
      <c r="L35" s="13">
        <v>20000000</v>
      </c>
      <c r="M35" s="13">
        <v>20000000</v>
      </c>
      <c r="N35" s="13">
        <v>20000000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</row>
    <row r="36" spans="1:19">
      <c r="A36" s="573"/>
      <c r="B36" s="573"/>
      <c r="C36" s="573"/>
      <c r="D36" s="573"/>
      <c r="E36" s="573"/>
      <c r="F36" s="11">
        <v>3301018</v>
      </c>
      <c r="G36" s="19" t="s">
        <v>212</v>
      </c>
      <c r="H36" s="19" t="s">
        <v>212</v>
      </c>
      <c r="I36" s="11">
        <v>330101800</v>
      </c>
      <c r="J36" s="12" t="s">
        <v>212</v>
      </c>
      <c r="K36" s="18">
        <v>1</v>
      </c>
      <c r="L36" s="13">
        <v>55000000</v>
      </c>
      <c r="M36" s="13">
        <v>55000000</v>
      </c>
      <c r="N36" s="13">
        <v>0</v>
      </c>
      <c r="O36" s="13">
        <v>55000000</v>
      </c>
      <c r="P36" s="13">
        <v>0</v>
      </c>
      <c r="Q36" s="13">
        <v>0</v>
      </c>
      <c r="R36" s="13">
        <v>0</v>
      </c>
      <c r="S36" s="13">
        <v>0</v>
      </c>
    </row>
    <row r="37" spans="1:19">
      <c r="A37" s="573"/>
      <c r="B37" s="573"/>
      <c r="C37" s="573"/>
      <c r="D37" s="573"/>
      <c r="E37" s="573"/>
      <c r="F37" s="11">
        <v>3301053</v>
      </c>
      <c r="G37" s="19" t="s">
        <v>213</v>
      </c>
      <c r="H37" s="19" t="s">
        <v>213</v>
      </c>
      <c r="I37" s="11">
        <v>330105300</v>
      </c>
      <c r="J37" s="12" t="s">
        <v>214</v>
      </c>
      <c r="K37" s="18">
        <v>3</v>
      </c>
      <c r="L37" s="13">
        <v>50000000</v>
      </c>
      <c r="M37" s="13">
        <v>150000000</v>
      </c>
      <c r="N37" s="13">
        <v>150000000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</row>
    <row r="38" spans="1:19" ht="28.9">
      <c r="A38" s="573"/>
      <c r="B38" s="573"/>
      <c r="C38" s="573"/>
      <c r="D38" s="573"/>
      <c r="E38" s="573"/>
      <c r="F38" s="11">
        <v>3301061</v>
      </c>
      <c r="G38" s="19" t="s">
        <v>215</v>
      </c>
      <c r="H38" s="19" t="s">
        <v>215</v>
      </c>
      <c r="I38" s="11">
        <v>330106104</v>
      </c>
      <c r="J38" s="12" t="s">
        <v>216</v>
      </c>
      <c r="K38" s="18">
        <v>1</v>
      </c>
      <c r="L38" s="13">
        <v>25646937</v>
      </c>
      <c r="M38" s="13">
        <v>25646937</v>
      </c>
      <c r="N38" s="13">
        <v>23566394</v>
      </c>
      <c r="O38" s="13">
        <v>2080543</v>
      </c>
      <c r="P38" s="13">
        <v>0</v>
      </c>
      <c r="Q38" s="13">
        <v>0</v>
      </c>
      <c r="R38" s="13">
        <v>0</v>
      </c>
      <c r="S38" s="13">
        <v>0</v>
      </c>
    </row>
    <row r="39" spans="1:19" ht="28.9">
      <c r="A39" s="573"/>
      <c r="B39" s="573"/>
      <c r="C39" s="573"/>
      <c r="D39" s="573"/>
      <c r="E39" s="573"/>
      <c r="F39" s="11">
        <v>3301068</v>
      </c>
      <c r="G39" s="19" t="s">
        <v>217</v>
      </c>
      <c r="H39" s="19" t="s">
        <v>217</v>
      </c>
      <c r="I39" s="11">
        <v>330106800</v>
      </c>
      <c r="J39" s="12" t="s">
        <v>218</v>
      </c>
      <c r="K39" s="18">
        <v>4</v>
      </c>
      <c r="L39" s="13">
        <v>10000000</v>
      </c>
      <c r="M39" s="13">
        <v>40000000</v>
      </c>
      <c r="N39" s="13">
        <v>0</v>
      </c>
      <c r="O39" s="13">
        <v>40000000</v>
      </c>
      <c r="P39" s="13">
        <v>0</v>
      </c>
      <c r="Q39" s="13">
        <v>0</v>
      </c>
      <c r="R39" s="13">
        <v>0</v>
      </c>
      <c r="S39" s="13">
        <v>0</v>
      </c>
    </row>
    <row r="40" spans="1:19" ht="28.9">
      <c r="A40" s="573"/>
      <c r="B40" s="573"/>
      <c r="C40" s="573"/>
      <c r="D40" s="573"/>
      <c r="E40" s="573"/>
      <c r="F40" s="11" t="s">
        <v>758</v>
      </c>
      <c r="G40" s="19" t="s">
        <v>219</v>
      </c>
      <c r="H40" s="19" t="s">
        <v>759</v>
      </c>
      <c r="I40" s="11" t="s">
        <v>760</v>
      </c>
      <c r="J40" s="12" t="s">
        <v>761</v>
      </c>
      <c r="K40" s="18">
        <v>3</v>
      </c>
      <c r="L40" s="13">
        <v>35000000</v>
      </c>
      <c r="M40" s="13">
        <v>105000000</v>
      </c>
      <c r="N40" s="13">
        <v>70000000</v>
      </c>
      <c r="O40" s="13">
        <v>35000000</v>
      </c>
      <c r="P40" s="13">
        <v>0</v>
      </c>
      <c r="Q40" s="13">
        <v>0</v>
      </c>
      <c r="R40" s="13">
        <v>0</v>
      </c>
      <c r="S40" s="13">
        <v>0</v>
      </c>
    </row>
    <row r="41" spans="1:19">
      <c r="A41" s="573"/>
      <c r="B41" s="574"/>
      <c r="C41" s="574"/>
      <c r="D41" s="574"/>
      <c r="E41" s="574"/>
      <c r="F41" s="11" t="s">
        <v>762</v>
      </c>
      <c r="G41" s="19" t="s">
        <v>221</v>
      </c>
      <c r="H41" s="19" t="s">
        <v>172</v>
      </c>
      <c r="I41" s="11" t="s">
        <v>763</v>
      </c>
      <c r="J41" s="12" t="s">
        <v>172</v>
      </c>
      <c r="K41" s="18">
        <v>2</v>
      </c>
      <c r="L41" s="13">
        <v>15000000</v>
      </c>
      <c r="M41" s="13">
        <v>30000000</v>
      </c>
      <c r="N41" s="13">
        <v>0</v>
      </c>
      <c r="O41" s="13">
        <v>30000000</v>
      </c>
      <c r="P41" s="13">
        <v>0</v>
      </c>
      <c r="Q41" s="13">
        <v>0</v>
      </c>
      <c r="R41" s="13">
        <v>0</v>
      </c>
      <c r="S41" s="13">
        <v>0</v>
      </c>
    </row>
    <row r="42" spans="1:19" ht="28.9">
      <c r="A42" s="573"/>
      <c r="B42" s="572">
        <v>40</v>
      </c>
      <c r="C42" s="572" t="s">
        <v>223</v>
      </c>
      <c r="D42" s="572">
        <v>4002</v>
      </c>
      <c r="E42" s="572" t="s">
        <v>764</v>
      </c>
      <c r="F42" s="11">
        <v>4002016</v>
      </c>
      <c r="G42" s="19" t="s">
        <v>225</v>
      </c>
      <c r="H42" s="19" t="s">
        <v>225</v>
      </c>
      <c r="I42" s="11">
        <v>400201601</v>
      </c>
      <c r="J42" s="12" t="s">
        <v>226</v>
      </c>
      <c r="K42" s="18">
        <v>1</v>
      </c>
      <c r="L42" s="13">
        <v>70000000</v>
      </c>
      <c r="M42" s="13">
        <v>70000000</v>
      </c>
      <c r="N42" s="13">
        <v>0</v>
      </c>
      <c r="O42" s="13">
        <v>70000000</v>
      </c>
      <c r="P42" s="13">
        <v>0</v>
      </c>
      <c r="Q42" s="13">
        <v>0</v>
      </c>
      <c r="R42" s="13">
        <v>0</v>
      </c>
      <c r="S42" s="13">
        <v>0</v>
      </c>
    </row>
    <row r="43" spans="1:19">
      <c r="A43" s="573"/>
      <c r="B43" s="573"/>
      <c r="C43" s="573"/>
      <c r="D43" s="573"/>
      <c r="E43" s="573"/>
      <c r="F43" s="11">
        <v>4002023</v>
      </c>
      <c r="G43" s="19" t="s">
        <v>227</v>
      </c>
      <c r="H43" s="19" t="s">
        <v>227</v>
      </c>
      <c r="I43" s="11">
        <v>400202300</v>
      </c>
      <c r="J43" s="12" t="s">
        <v>227</v>
      </c>
      <c r="K43" s="18">
        <v>4</v>
      </c>
      <c r="L43" s="13">
        <v>35000000</v>
      </c>
      <c r="M43" s="13">
        <v>140000000</v>
      </c>
      <c r="N43" s="13">
        <v>0</v>
      </c>
      <c r="O43" s="13">
        <v>140000000</v>
      </c>
      <c r="P43" s="13">
        <v>0</v>
      </c>
      <c r="Q43" s="13">
        <v>0</v>
      </c>
      <c r="R43" s="13">
        <v>0</v>
      </c>
      <c r="S43" s="13">
        <v>0</v>
      </c>
    </row>
    <row r="44" spans="1:19" ht="28.9">
      <c r="A44" s="573"/>
      <c r="B44" s="573"/>
      <c r="C44" s="573"/>
      <c r="D44" s="573"/>
      <c r="E44" s="573"/>
      <c r="F44" s="11">
        <v>4002016</v>
      </c>
      <c r="G44" s="19" t="s">
        <v>231</v>
      </c>
      <c r="H44" s="19" t="s">
        <v>765</v>
      </c>
      <c r="I44" s="11" t="s">
        <v>766</v>
      </c>
      <c r="J44" s="12" t="s">
        <v>767</v>
      </c>
      <c r="K44" s="18">
        <v>1</v>
      </c>
      <c r="L44" s="13">
        <v>60000000</v>
      </c>
      <c r="M44" s="13">
        <v>60000000</v>
      </c>
      <c r="N44" s="13">
        <v>0</v>
      </c>
      <c r="O44" s="13">
        <v>60000000</v>
      </c>
      <c r="P44" s="13">
        <v>0</v>
      </c>
      <c r="Q44" s="13">
        <v>0</v>
      </c>
      <c r="R44" s="13">
        <v>0</v>
      </c>
      <c r="S44" s="13">
        <v>0</v>
      </c>
    </row>
    <row r="45" spans="1:19" ht="24.75" customHeight="1">
      <c r="A45" s="573"/>
      <c r="B45" s="573"/>
      <c r="C45" s="573"/>
      <c r="D45" s="573"/>
      <c r="E45" s="573"/>
      <c r="F45" s="11">
        <v>4002026</v>
      </c>
      <c r="G45" s="19" t="s">
        <v>228</v>
      </c>
      <c r="H45" s="19" t="s">
        <v>228</v>
      </c>
      <c r="I45" s="11">
        <v>400202600</v>
      </c>
      <c r="J45" s="12" t="s">
        <v>228</v>
      </c>
      <c r="K45" s="18">
        <v>6</v>
      </c>
      <c r="L45" s="13">
        <v>10000000</v>
      </c>
      <c r="M45" s="13">
        <v>60000000</v>
      </c>
      <c r="N45" s="13">
        <v>0</v>
      </c>
      <c r="O45" s="13">
        <v>60000000</v>
      </c>
      <c r="P45" s="13">
        <v>0</v>
      </c>
      <c r="Q45" s="13">
        <v>0</v>
      </c>
      <c r="R45" s="13">
        <v>0</v>
      </c>
      <c r="S45" s="13">
        <v>0</v>
      </c>
    </row>
    <row r="46" spans="1:19" ht="24.75" customHeight="1">
      <c r="A46" s="573"/>
      <c r="B46" s="573"/>
      <c r="C46" s="573"/>
      <c r="D46" s="11">
        <v>4001</v>
      </c>
      <c r="E46" s="573"/>
      <c r="F46" s="11">
        <v>4001030</v>
      </c>
      <c r="G46" s="19" t="s">
        <v>229</v>
      </c>
      <c r="H46" s="19" t="s">
        <v>229</v>
      </c>
      <c r="I46" s="11">
        <v>400103000</v>
      </c>
      <c r="J46" s="12" t="s">
        <v>230</v>
      </c>
      <c r="K46" s="18">
        <v>3</v>
      </c>
      <c r="L46" s="13">
        <v>150000000</v>
      </c>
      <c r="M46" s="13">
        <v>450000000</v>
      </c>
      <c r="N46" s="13">
        <v>0</v>
      </c>
      <c r="O46" s="13">
        <v>450000000</v>
      </c>
      <c r="P46" s="13">
        <v>0</v>
      </c>
      <c r="Q46" s="13">
        <v>0</v>
      </c>
      <c r="R46" s="13">
        <v>0</v>
      </c>
      <c r="S46" s="13">
        <v>0</v>
      </c>
    </row>
    <row r="47" spans="1:19" ht="28.9">
      <c r="A47" s="573"/>
      <c r="B47" s="11">
        <v>12</v>
      </c>
      <c r="C47" s="11" t="s">
        <v>618</v>
      </c>
      <c r="D47" s="11" t="s">
        <v>768</v>
      </c>
      <c r="E47" s="572" t="s">
        <v>243</v>
      </c>
      <c r="F47" s="11" t="s">
        <v>769</v>
      </c>
      <c r="G47" s="19" t="s">
        <v>244</v>
      </c>
      <c r="H47" s="19" t="s">
        <v>647</v>
      </c>
      <c r="I47" s="11" t="s">
        <v>770</v>
      </c>
      <c r="J47" s="12" t="s">
        <v>648</v>
      </c>
      <c r="K47" s="18">
        <v>3</v>
      </c>
      <c r="L47" s="13">
        <v>30000000</v>
      </c>
      <c r="M47" s="13">
        <v>90000000</v>
      </c>
      <c r="N47" s="13">
        <v>0</v>
      </c>
      <c r="O47" s="13">
        <v>90000000</v>
      </c>
      <c r="P47" s="13">
        <v>0</v>
      </c>
      <c r="Q47" s="13">
        <v>0</v>
      </c>
      <c r="R47" s="13">
        <v>0</v>
      </c>
      <c r="S47" s="13">
        <v>0</v>
      </c>
    </row>
    <row r="48" spans="1:19" ht="28.9">
      <c r="A48" s="573"/>
      <c r="B48" s="11">
        <v>33</v>
      </c>
      <c r="C48" s="11" t="s">
        <v>209</v>
      </c>
      <c r="D48" s="11">
        <v>3302</v>
      </c>
      <c r="E48" s="573"/>
      <c r="F48" s="11" t="s">
        <v>771</v>
      </c>
      <c r="G48" s="19" t="s">
        <v>246</v>
      </c>
      <c r="H48" s="19" t="s">
        <v>772</v>
      </c>
      <c r="I48" s="11" t="s">
        <v>773</v>
      </c>
      <c r="J48" s="12" t="s">
        <v>774</v>
      </c>
      <c r="K48" s="18">
        <v>1</v>
      </c>
      <c r="L48" s="13">
        <v>55000000</v>
      </c>
      <c r="M48" s="13">
        <v>55000000</v>
      </c>
      <c r="N48" s="13">
        <v>30000000</v>
      </c>
      <c r="O48" s="13">
        <v>25000000</v>
      </c>
      <c r="P48" s="13">
        <v>0</v>
      </c>
      <c r="Q48" s="13">
        <v>0</v>
      </c>
      <c r="R48" s="13">
        <v>0</v>
      </c>
      <c r="S48" s="13">
        <v>0</v>
      </c>
    </row>
    <row r="49" spans="1:19" ht="28.9">
      <c r="A49" s="573"/>
      <c r="B49" s="572">
        <v>41</v>
      </c>
      <c r="C49" s="572" t="s">
        <v>235</v>
      </c>
      <c r="D49" s="11">
        <v>4103</v>
      </c>
      <c r="E49" s="573"/>
      <c r="F49" s="11" t="s">
        <v>775</v>
      </c>
      <c r="G49" s="19" t="s">
        <v>248</v>
      </c>
      <c r="H49" s="19" t="s">
        <v>776</v>
      </c>
      <c r="I49" s="23" t="s">
        <v>777</v>
      </c>
      <c r="J49" s="12" t="s">
        <v>778</v>
      </c>
      <c r="K49" s="18">
        <v>3</v>
      </c>
      <c r="L49" s="13">
        <v>20000000</v>
      </c>
      <c r="M49" s="13">
        <v>60000000</v>
      </c>
      <c r="N49" s="13">
        <v>0</v>
      </c>
      <c r="O49" s="13">
        <v>60000000</v>
      </c>
      <c r="P49" s="13">
        <v>0</v>
      </c>
      <c r="Q49" s="13">
        <v>0</v>
      </c>
      <c r="R49" s="13">
        <v>0</v>
      </c>
      <c r="S49" s="13">
        <v>0</v>
      </c>
    </row>
    <row r="50" spans="1:19" ht="28.9">
      <c r="A50" s="573"/>
      <c r="B50" s="574"/>
      <c r="C50" s="574"/>
      <c r="D50" s="11">
        <v>4101</v>
      </c>
      <c r="E50" s="573"/>
      <c r="F50" s="11" t="s">
        <v>779</v>
      </c>
      <c r="G50" s="19" t="s">
        <v>250</v>
      </c>
      <c r="H50" s="19" t="s">
        <v>780</v>
      </c>
      <c r="I50" s="23" t="s">
        <v>781</v>
      </c>
      <c r="J50" s="12" t="s">
        <v>782</v>
      </c>
      <c r="K50" s="18">
        <v>4</v>
      </c>
      <c r="L50" s="13">
        <v>30000000</v>
      </c>
      <c r="M50" s="13">
        <v>120000000</v>
      </c>
      <c r="N50" s="13">
        <v>0</v>
      </c>
      <c r="O50" s="13">
        <v>120000000</v>
      </c>
      <c r="P50" s="13">
        <v>0</v>
      </c>
      <c r="Q50" s="13">
        <v>0</v>
      </c>
      <c r="R50" s="13">
        <v>0</v>
      </c>
      <c r="S50" s="13">
        <v>0</v>
      </c>
    </row>
    <row r="51" spans="1:19" ht="30" customHeight="1">
      <c r="A51" s="573"/>
      <c r="B51" s="572">
        <v>45</v>
      </c>
      <c r="C51" s="572" t="s">
        <v>170</v>
      </c>
      <c r="D51" s="572" t="s">
        <v>783</v>
      </c>
      <c r="E51" s="573"/>
      <c r="F51" s="11" t="s">
        <v>784</v>
      </c>
      <c r="G51" s="19" t="s">
        <v>695</v>
      </c>
      <c r="H51" s="19" t="s">
        <v>695</v>
      </c>
      <c r="I51" s="11" t="s">
        <v>785</v>
      </c>
      <c r="J51" s="12" t="s">
        <v>786</v>
      </c>
      <c r="K51" s="18">
        <v>4</v>
      </c>
      <c r="L51" s="13">
        <v>30000000</v>
      </c>
      <c r="M51" s="13">
        <v>120000000</v>
      </c>
      <c r="N51" s="13">
        <v>0</v>
      </c>
      <c r="O51" s="13">
        <v>120000000</v>
      </c>
      <c r="P51" s="13">
        <v>0</v>
      </c>
      <c r="Q51" s="13">
        <v>0</v>
      </c>
      <c r="R51" s="13">
        <v>0</v>
      </c>
      <c r="S51" s="13">
        <v>0</v>
      </c>
    </row>
    <row r="52" spans="1:19" ht="63" customHeight="1">
      <c r="A52" s="573"/>
      <c r="B52" s="573"/>
      <c r="C52" s="573"/>
      <c r="D52" s="573"/>
      <c r="E52" s="573"/>
      <c r="F52" s="11" t="s">
        <v>787</v>
      </c>
      <c r="G52" s="19" t="s">
        <v>788</v>
      </c>
      <c r="H52" s="19" t="s">
        <v>788</v>
      </c>
      <c r="I52" s="11" t="s">
        <v>789</v>
      </c>
      <c r="J52" s="19" t="s">
        <v>718</v>
      </c>
      <c r="K52" s="18">
        <v>4</v>
      </c>
      <c r="L52" s="13">
        <v>30000000</v>
      </c>
      <c r="M52" s="13">
        <v>120000000</v>
      </c>
      <c r="N52" s="13">
        <v>0</v>
      </c>
      <c r="O52" s="13">
        <v>120000000</v>
      </c>
      <c r="P52" s="13">
        <v>0</v>
      </c>
      <c r="Q52" s="13">
        <v>0</v>
      </c>
      <c r="R52" s="13">
        <v>0</v>
      </c>
      <c r="S52" s="13">
        <v>0</v>
      </c>
    </row>
    <row r="53" spans="1:19" ht="63" customHeight="1">
      <c r="A53" s="573"/>
      <c r="B53" s="574"/>
      <c r="C53" s="574"/>
      <c r="D53" s="574"/>
      <c r="E53" s="574"/>
      <c r="F53" s="11" t="s">
        <v>784</v>
      </c>
      <c r="G53" s="19" t="s">
        <v>790</v>
      </c>
      <c r="H53" s="19" t="s">
        <v>790</v>
      </c>
      <c r="I53" s="11">
        <v>450202204</v>
      </c>
      <c r="J53" s="12" t="s">
        <v>786</v>
      </c>
      <c r="K53" s="18">
        <v>4</v>
      </c>
      <c r="L53" s="13">
        <v>30000000</v>
      </c>
      <c r="M53" s="13">
        <v>120000000</v>
      </c>
      <c r="N53" s="13">
        <v>0</v>
      </c>
      <c r="O53" s="13">
        <v>120000000</v>
      </c>
      <c r="P53" s="13">
        <v>0</v>
      </c>
      <c r="Q53" s="13">
        <v>0</v>
      </c>
      <c r="R53" s="13">
        <v>0</v>
      </c>
      <c r="S53" s="13">
        <v>0</v>
      </c>
    </row>
    <row r="54" spans="1:19" ht="30" customHeight="1">
      <c r="A54" s="573"/>
      <c r="B54" s="572">
        <v>19</v>
      </c>
      <c r="C54" s="572" t="s">
        <v>252</v>
      </c>
      <c r="D54" s="572">
        <v>1903</v>
      </c>
      <c r="E54" s="572" t="s">
        <v>791</v>
      </c>
      <c r="F54" s="11">
        <v>1903011</v>
      </c>
      <c r="G54" s="19" t="s">
        <v>254</v>
      </c>
      <c r="H54" s="19" t="s">
        <v>254</v>
      </c>
      <c r="I54" s="11">
        <v>190301100</v>
      </c>
      <c r="J54" s="12" t="s">
        <v>255</v>
      </c>
      <c r="K54" s="18">
        <v>250</v>
      </c>
      <c r="L54" s="13">
        <v>1800000</v>
      </c>
      <c r="M54" s="13">
        <v>450000000</v>
      </c>
      <c r="N54" s="13">
        <v>0</v>
      </c>
      <c r="O54" s="13">
        <v>450000000</v>
      </c>
      <c r="P54" s="13">
        <v>0</v>
      </c>
      <c r="Q54" s="13">
        <v>0</v>
      </c>
      <c r="R54" s="13">
        <v>0</v>
      </c>
      <c r="S54" s="13">
        <v>0</v>
      </c>
    </row>
    <row r="55" spans="1:19" ht="28.9">
      <c r="A55" s="573"/>
      <c r="B55" s="573"/>
      <c r="C55" s="573"/>
      <c r="D55" s="573"/>
      <c r="E55" s="573"/>
      <c r="F55" s="11">
        <v>1903015</v>
      </c>
      <c r="G55" s="19" t="s">
        <v>256</v>
      </c>
      <c r="H55" s="19" t="s">
        <v>256</v>
      </c>
      <c r="I55" s="11">
        <v>190301500</v>
      </c>
      <c r="J55" s="12" t="s">
        <v>257</v>
      </c>
      <c r="K55" s="18">
        <v>100</v>
      </c>
      <c r="L55" s="13">
        <v>500000</v>
      </c>
      <c r="M55" s="13">
        <v>50000000</v>
      </c>
      <c r="N55" s="13">
        <v>0</v>
      </c>
      <c r="O55" s="13">
        <v>50000000</v>
      </c>
      <c r="P55" s="13">
        <v>0</v>
      </c>
      <c r="Q55" s="13">
        <v>0</v>
      </c>
      <c r="R55" s="13">
        <v>0</v>
      </c>
      <c r="S55" s="13">
        <v>0</v>
      </c>
    </row>
    <row r="56" spans="1:19" ht="28.9">
      <c r="A56" s="573"/>
      <c r="B56" s="573"/>
      <c r="C56" s="573"/>
      <c r="D56" s="573"/>
      <c r="E56" s="573"/>
      <c r="F56" s="11">
        <v>1903023</v>
      </c>
      <c r="G56" s="19" t="s">
        <v>258</v>
      </c>
      <c r="H56" s="19" t="s">
        <v>258</v>
      </c>
      <c r="I56" s="11">
        <v>190302300</v>
      </c>
      <c r="J56" s="12" t="s">
        <v>259</v>
      </c>
      <c r="K56" s="18">
        <v>100</v>
      </c>
      <c r="L56" s="13">
        <v>500000</v>
      </c>
      <c r="M56" s="13">
        <v>50000000</v>
      </c>
      <c r="N56" s="13">
        <v>0</v>
      </c>
      <c r="O56" s="13">
        <v>50000000</v>
      </c>
      <c r="P56" s="13">
        <v>0</v>
      </c>
      <c r="Q56" s="13">
        <v>0</v>
      </c>
      <c r="R56" s="13">
        <v>0</v>
      </c>
      <c r="S56" s="13">
        <v>0</v>
      </c>
    </row>
    <row r="57" spans="1:19" ht="28.9">
      <c r="A57" s="573"/>
      <c r="B57" s="574"/>
      <c r="C57" s="574"/>
      <c r="D57" s="574"/>
      <c r="E57" s="573"/>
      <c r="F57" s="11">
        <v>1903025</v>
      </c>
      <c r="G57" s="19" t="s">
        <v>260</v>
      </c>
      <c r="H57" s="19" t="s">
        <v>260</v>
      </c>
      <c r="I57" s="11">
        <v>190302500</v>
      </c>
      <c r="J57" s="12" t="s">
        <v>261</v>
      </c>
      <c r="K57" s="18">
        <v>4</v>
      </c>
      <c r="L57" s="13">
        <v>100000000</v>
      </c>
      <c r="M57" s="13">
        <v>400000000</v>
      </c>
      <c r="N57" s="13">
        <v>0</v>
      </c>
      <c r="O57" s="13">
        <v>400000000</v>
      </c>
      <c r="P57" s="13">
        <v>0</v>
      </c>
      <c r="Q57" s="13">
        <v>0</v>
      </c>
      <c r="R57" s="13">
        <v>0</v>
      </c>
      <c r="S57" s="13">
        <v>0</v>
      </c>
    </row>
    <row r="58" spans="1:19" ht="43.15">
      <c r="A58" s="573"/>
      <c r="B58" s="11">
        <v>45</v>
      </c>
      <c r="C58" s="11" t="s">
        <v>170</v>
      </c>
      <c r="D58" s="11">
        <v>4599</v>
      </c>
      <c r="E58" s="574"/>
      <c r="F58" s="11">
        <v>4599002</v>
      </c>
      <c r="G58" s="19" t="s">
        <v>262</v>
      </c>
      <c r="H58" s="19" t="s">
        <v>792</v>
      </c>
      <c r="I58" s="11" t="s">
        <v>793</v>
      </c>
      <c r="J58" s="12" t="s">
        <v>794</v>
      </c>
      <c r="K58" s="18">
        <v>1</v>
      </c>
      <c r="L58" s="13">
        <v>80000000</v>
      </c>
      <c r="M58" s="13">
        <v>80000000</v>
      </c>
      <c r="N58" s="13">
        <v>0</v>
      </c>
      <c r="O58" s="13">
        <v>80000000</v>
      </c>
      <c r="P58" s="13">
        <v>0</v>
      </c>
      <c r="Q58" s="13">
        <v>0</v>
      </c>
      <c r="R58" s="13">
        <v>0</v>
      </c>
      <c r="S58" s="13">
        <v>0</v>
      </c>
    </row>
    <row r="59" spans="1:19" ht="28.9">
      <c r="A59" s="573"/>
      <c r="B59" s="572">
        <v>41</v>
      </c>
      <c r="C59" s="572" t="s">
        <v>235</v>
      </c>
      <c r="D59" s="572">
        <v>4104</v>
      </c>
      <c r="E59" s="572" t="s">
        <v>270</v>
      </c>
      <c r="F59" s="11">
        <v>4104002</v>
      </c>
      <c r="G59" s="19" t="s">
        <v>265</v>
      </c>
      <c r="H59" s="19" t="s">
        <v>265</v>
      </c>
      <c r="I59" s="11">
        <v>410400200</v>
      </c>
      <c r="J59" s="12" t="s">
        <v>265</v>
      </c>
      <c r="K59" s="18">
        <v>1</v>
      </c>
      <c r="L59" s="13">
        <v>40000000</v>
      </c>
      <c r="M59" s="13">
        <v>40000000</v>
      </c>
      <c r="N59" s="13">
        <v>40000000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</row>
    <row r="60" spans="1:19" ht="28.9">
      <c r="A60" s="573"/>
      <c r="B60" s="573"/>
      <c r="C60" s="573"/>
      <c r="D60" s="574"/>
      <c r="E60" s="573"/>
      <c r="F60" s="11">
        <v>4104015</v>
      </c>
      <c r="G60" s="19" t="s">
        <v>266</v>
      </c>
      <c r="H60" s="19" t="s">
        <v>266</v>
      </c>
      <c r="I60" s="11">
        <v>410401500</v>
      </c>
      <c r="J60" s="11" t="s">
        <v>795</v>
      </c>
      <c r="K60" s="12">
        <v>400</v>
      </c>
      <c r="L60" s="13">
        <v>725000</v>
      </c>
      <c r="M60" s="13">
        <v>290000000</v>
      </c>
      <c r="N60" s="13">
        <v>0</v>
      </c>
      <c r="O60" s="13">
        <v>290000000</v>
      </c>
      <c r="P60" s="13">
        <v>0</v>
      </c>
      <c r="Q60" s="13">
        <v>0</v>
      </c>
      <c r="R60" s="13">
        <v>0</v>
      </c>
      <c r="S60" s="13">
        <v>0</v>
      </c>
    </row>
    <row r="61" spans="1:19" ht="28.9">
      <c r="A61" s="573"/>
      <c r="B61" s="574"/>
      <c r="C61" s="574"/>
      <c r="D61" s="11">
        <v>4103</v>
      </c>
      <c r="E61" s="573"/>
      <c r="F61" s="11" t="s">
        <v>796</v>
      </c>
      <c r="G61" s="19" t="s">
        <v>268</v>
      </c>
      <c r="H61" s="19" t="s">
        <v>797</v>
      </c>
      <c r="I61" s="11">
        <v>410306000</v>
      </c>
      <c r="J61" s="11" t="s">
        <v>798</v>
      </c>
      <c r="K61" s="18">
        <v>1</v>
      </c>
      <c r="L61" s="13">
        <v>50000000</v>
      </c>
      <c r="M61" s="13">
        <v>50000000</v>
      </c>
      <c r="N61" s="13">
        <v>15000000</v>
      </c>
      <c r="O61" s="13">
        <v>35000000</v>
      </c>
      <c r="P61" s="13">
        <v>0</v>
      </c>
      <c r="Q61" s="13">
        <v>0</v>
      </c>
      <c r="R61" s="13">
        <v>0</v>
      </c>
      <c r="S61" s="13">
        <v>0</v>
      </c>
    </row>
    <row r="62" spans="1:19" ht="28.9">
      <c r="A62" s="573"/>
      <c r="B62" s="11" t="s">
        <v>799</v>
      </c>
      <c r="C62" s="11" t="s">
        <v>365</v>
      </c>
      <c r="D62" s="11" t="s">
        <v>800</v>
      </c>
      <c r="E62" s="574"/>
      <c r="F62" s="11">
        <v>3601012</v>
      </c>
      <c r="G62" s="19" t="s">
        <v>271</v>
      </c>
      <c r="H62" s="19" t="s">
        <v>271</v>
      </c>
      <c r="I62" s="11">
        <v>360101200</v>
      </c>
      <c r="J62" s="12" t="s">
        <v>272</v>
      </c>
      <c r="K62" s="18">
        <v>100</v>
      </c>
      <c r="L62" s="13">
        <v>3840000</v>
      </c>
      <c r="M62" s="13">
        <v>384000000</v>
      </c>
      <c r="N62" s="13">
        <v>0</v>
      </c>
      <c r="O62" s="13">
        <v>0</v>
      </c>
      <c r="P62" s="13">
        <v>0</v>
      </c>
      <c r="Q62" s="13">
        <v>384000000</v>
      </c>
      <c r="R62" s="13">
        <v>0</v>
      </c>
      <c r="S62" s="13">
        <v>0</v>
      </c>
    </row>
    <row r="63" spans="1:19" ht="43.15">
      <c r="A63" s="573"/>
      <c r="B63" s="572">
        <v>41</v>
      </c>
      <c r="C63" s="572" t="s">
        <v>235</v>
      </c>
      <c r="D63" s="572">
        <v>4101</v>
      </c>
      <c r="E63" s="572" t="s">
        <v>801</v>
      </c>
      <c r="F63" s="11">
        <v>4101031</v>
      </c>
      <c r="G63" s="19" t="s">
        <v>287</v>
      </c>
      <c r="H63" s="19" t="s">
        <v>287</v>
      </c>
      <c r="I63" s="11">
        <v>410103100</v>
      </c>
      <c r="J63" s="12" t="s">
        <v>288</v>
      </c>
      <c r="K63" s="18">
        <v>20</v>
      </c>
      <c r="L63" s="13">
        <v>40000000</v>
      </c>
      <c r="M63" s="13">
        <v>800000000</v>
      </c>
      <c r="N63" s="13">
        <v>0</v>
      </c>
      <c r="O63" s="13">
        <v>0</v>
      </c>
      <c r="P63" s="13">
        <v>0</v>
      </c>
      <c r="Q63" s="13">
        <v>800000000</v>
      </c>
      <c r="R63" s="13">
        <v>0</v>
      </c>
      <c r="S63" s="13">
        <v>0</v>
      </c>
    </row>
    <row r="64" spans="1:19" ht="43.15">
      <c r="A64" s="573"/>
      <c r="B64" s="573"/>
      <c r="C64" s="573"/>
      <c r="D64" s="573"/>
      <c r="E64" s="573"/>
      <c r="F64" s="11">
        <v>4101031</v>
      </c>
      <c r="G64" s="19" t="s">
        <v>287</v>
      </c>
      <c r="H64" s="19" t="s">
        <v>287</v>
      </c>
      <c r="I64" s="11">
        <v>410103110</v>
      </c>
      <c r="J64" s="12" t="s">
        <v>289</v>
      </c>
      <c r="K64" s="18">
        <v>20</v>
      </c>
      <c r="L64" s="13">
        <v>1500000</v>
      </c>
      <c r="M64" s="13">
        <v>30000000</v>
      </c>
      <c r="N64" s="13">
        <v>30000000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</row>
    <row r="65" spans="1:19" ht="43.15">
      <c r="A65" s="573"/>
      <c r="B65" s="573"/>
      <c r="C65" s="573"/>
      <c r="D65" s="573"/>
      <c r="E65" s="573"/>
      <c r="F65" s="11">
        <v>4101031</v>
      </c>
      <c r="G65" s="19" t="s">
        <v>287</v>
      </c>
      <c r="H65" s="19" t="s">
        <v>287</v>
      </c>
      <c r="I65" s="11">
        <v>410103110</v>
      </c>
      <c r="J65" s="12" t="s">
        <v>289</v>
      </c>
      <c r="K65" s="18">
        <v>20</v>
      </c>
      <c r="L65" s="13">
        <v>1500000</v>
      </c>
      <c r="M65" s="13">
        <v>30000000</v>
      </c>
      <c r="N65" s="13">
        <v>30000000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</row>
    <row r="66" spans="1:19">
      <c r="A66" s="573"/>
      <c r="B66" s="573"/>
      <c r="C66" s="573"/>
      <c r="D66" s="573"/>
      <c r="E66" s="573"/>
      <c r="F66" s="11">
        <v>4101042</v>
      </c>
      <c r="G66" s="19" t="s">
        <v>290</v>
      </c>
      <c r="H66" s="19" t="s">
        <v>290</v>
      </c>
      <c r="I66" s="11">
        <v>410104200</v>
      </c>
      <c r="J66" s="12" t="s">
        <v>291</v>
      </c>
      <c r="K66" s="18">
        <v>200</v>
      </c>
      <c r="L66" s="13">
        <v>1700000</v>
      </c>
      <c r="M66" s="13">
        <v>340000000</v>
      </c>
      <c r="N66" s="13">
        <v>0</v>
      </c>
      <c r="O66" s="13">
        <v>340000000</v>
      </c>
      <c r="P66" s="13">
        <v>0</v>
      </c>
      <c r="Q66" s="13">
        <v>0</v>
      </c>
      <c r="R66" s="13">
        <v>0</v>
      </c>
      <c r="S66" s="13">
        <v>0</v>
      </c>
    </row>
    <row r="67" spans="1:19">
      <c r="A67" s="573"/>
      <c r="B67" s="573"/>
      <c r="C67" s="573"/>
      <c r="D67" s="573"/>
      <c r="E67" s="573"/>
      <c r="F67" s="11">
        <v>4101042</v>
      </c>
      <c r="G67" s="19" t="s">
        <v>290</v>
      </c>
      <c r="H67" s="19" t="s">
        <v>290</v>
      </c>
      <c r="I67" s="11">
        <v>410104201</v>
      </c>
      <c r="J67" s="12" t="s">
        <v>292</v>
      </c>
      <c r="K67" s="18">
        <v>400</v>
      </c>
      <c r="L67" s="13">
        <v>170000</v>
      </c>
      <c r="M67" s="13">
        <v>68000000</v>
      </c>
      <c r="N67" s="13">
        <v>68000000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</row>
    <row r="68" spans="1:19" ht="43.15">
      <c r="A68" s="573"/>
      <c r="B68" s="573"/>
      <c r="C68" s="573"/>
      <c r="D68" s="574"/>
      <c r="E68" s="573"/>
      <c r="F68" s="11">
        <v>4101047</v>
      </c>
      <c r="G68" s="19" t="s">
        <v>293</v>
      </c>
      <c r="H68" s="19" t="s">
        <v>293</v>
      </c>
      <c r="I68" s="11">
        <v>410104702</v>
      </c>
      <c r="J68" s="12" t="s">
        <v>294</v>
      </c>
      <c r="K68" s="18">
        <v>2</v>
      </c>
      <c r="L68" s="13">
        <v>12000000</v>
      </c>
      <c r="M68" s="13">
        <v>24000000</v>
      </c>
      <c r="N68" s="13">
        <v>24000000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</row>
    <row r="69" spans="1:19" ht="43.15">
      <c r="A69" s="573"/>
      <c r="B69" s="573"/>
      <c r="C69" s="573"/>
      <c r="D69" s="11">
        <v>4103</v>
      </c>
      <c r="E69" s="573"/>
      <c r="F69" s="11" t="s">
        <v>802</v>
      </c>
      <c r="G69" s="19" t="s">
        <v>803</v>
      </c>
      <c r="H69" s="19" t="s">
        <v>804</v>
      </c>
      <c r="I69" s="11" t="s">
        <v>805</v>
      </c>
      <c r="J69" s="12" t="s">
        <v>806</v>
      </c>
      <c r="K69" s="18">
        <v>1</v>
      </c>
      <c r="L69" s="13">
        <v>460000000</v>
      </c>
      <c r="M69" s="13">
        <v>460000000</v>
      </c>
      <c r="N69" s="13">
        <v>0</v>
      </c>
      <c r="O69" s="13">
        <v>0</v>
      </c>
      <c r="P69" s="13">
        <v>0</v>
      </c>
      <c r="Q69" s="13">
        <v>460000000</v>
      </c>
      <c r="R69" s="13">
        <v>0</v>
      </c>
      <c r="S69" s="13">
        <v>0</v>
      </c>
    </row>
    <row r="70" spans="1:19" ht="43.15">
      <c r="A70" s="573"/>
      <c r="B70" s="574"/>
      <c r="C70" s="574"/>
      <c r="D70" s="11">
        <v>4103</v>
      </c>
      <c r="E70" s="573"/>
      <c r="F70" s="11" t="s">
        <v>802</v>
      </c>
      <c r="G70" s="19" t="s">
        <v>803</v>
      </c>
      <c r="H70" s="19" t="s">
        <v>807</v>
      </c>
      <c r="I70" s="11" t="s">
        <v>805</v>
      </c>
      <c r="J70" s="12" t="s">
        <v>807</v>
      </c>
      <c r="K70" s="18">
        <v>1</v>
      </c>
      <c r="L70" s="13">
        <v>460000000</v>
      </c>
      <c r="M70" s="13">
        <v>460000000</v>
      </c>
      <c r="N70" s="13">
        <v>0</v>
      </c>
      <c r="O70" s="13">
        <v>0</v>
      </c>
      <c r="P70" s="13">
        <v>0</v>
      </c>
      <c r="Q70" s="13">
        <v>460000000</v>
      </c>
      <c r="R70" s="13">
        <v>0</v>
      </c>
      <c r="S70" s="13">
        <v>0</v>
      </c>
    </row>
    <row r="71" spans="1:19" ht="49.5" customHeight="1">
      <c r="A71" s="573"/>
      <c r="B71" s="11">
        <v>45</v>
      </c>
      <c r="C71" s="11" t="s">
        <v>170</v>
      </c>
      <c r="D71" s="11">
        <v>4503</v>
      </c>
      <c r="E71" s="574"/>
      <c r="F71" s="11">
        <v>4503012</v>
      </c>
      <c r="G71" s="19" t="s">
        <v>285</v>
      </c>
      <c r="H71" s="19" t="s">
        <v>285</v>
      </c>
      <c r="I71" s="11">
        <v>450301200</v>
      </c>
      <c r="J71" s="12" t="s">
        <v>286</v>
      </c>
      <c r="K71" s="18">
        <v>100</v>
      </c>
      <c r="L71" s="13">
        <v>42000</v>
      </c>
      <c r="M71" s="13">
        <v>4200000</v>
      </c>
      <c r="N71" s="13">
        <v>4200000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</row>
    <row r="72" spans="1:19" ht="43.15">
      <c r="A72" s="573"/>
      <c r="B72" s="572">
        <v>21</v>
      </c>
      <c r="C72" s="572" t="s">
        <v>296</v>
      </c>
      <c r="D72" s="11">
        <v>2101</v>
      </c>
      <c r="E72" s="572" t="s">
        <v>808</v>
      </c>
      <c r="F72" s="11">
        <v>2101011</v>
      </c>
      <c r="G72" s="19" t="s">
        <v>298</v>
      </c>
      <c r="H72" s="19" t="s">
        <v>298</v>
      </c>
      <c r="I72" s="11">
        <v>210101100</v>
      </c>
      <c r="J72" s="12" t="s">
        <v>299</v>
      </c>
      <c r="K72" s="18">
        <v>3</v>
      </c>
      <c r="L72" s="13">
        <v>350000000</v>
      </c>
      <c r="M72" s="13">
        <v>1050000000</v>
      </c>
      <c r="N72" s="13">
        <v>0</v>
      </c>
      <c r="O72" s="13">
        <v>0</v>
      </c>
      <c r="P72" s="13">
        <v>1050000000</v>
      </c>
      <c r="Q72" s="13">
        <v>0</v>
      </c>
      <c r="R72" s="13">
        <v>0</v>
      </c>
      <c r="S72" s="13">
        <v>0</v>
      </c>
    </row>
    <row r="73" spans="1:19" ht="28.9">
      <c r="A73" s="573"/>
      <c r="B73" s="573"/>
      <c r="C73" s="573"/>
      <c r="D73" s="572">
        <v>2102</v>
      </c>
      <c r="E73" s="573"/>
      <c r="F73" s="11">
        <v>2102045</v>
      </c>
      <c r="G73" s="19" t="s">
        <v>301</v>
      </c>
      <c r="H73" s="19" t="s">
        <v>301</v>
      </c>
      <c r="I73" s="11">
        <v>210204501</v>
      </c>
      <c r="J73" s="12" t="s">
        <v>302</v>
      </c>
      <c r="K73" s="18">
        <v>20</v>
      </c>
      <c r="L73" s="13">
        <v>5000000</v>
      </c>
      <c r="M73" s="13">
        <v>100000000</v>
      </c>
      <c r="N73" s="13">
        <v>0</v>
      </c>
      <c r="O73" s="13">
        <v>0</v>
      </c>
      <c r="P73" s="13">
        <v>100000000</v>
      </c>
      <c r="Q73" s="13">
        <v>0</v>
      </c>
      <c r="R73" s="13">
        <v>0</v>
      </c>
      <c r="S73" s="13">
        <v>0</v>
      </c>
    </row>
    <row r="74" spans="1:19" ht="28.9">
      <c r="A74" s="573"/>
      <c r="B74" s="574"/>
      <c r="C74" s="574"/>
      <c r="D74" s="574"/>
      <c r="E74" s="574"/>
      <c r="F74" s="11" t="s">
        <v>809</v>
      </c>
      <c r="G74" s="19" t="s">
        <v>303</v>
      </c>
      <c r="H74" s="19" t="s">
        <v>810</v>
      </c>
      <c r="I74" s="11" t="s">
        <v>811</v>
      </c>
      <c r="J74" s="12" t="s">
        <v>812</v>
      </c>
      <c r="K74" s="18">
        <v>50</v>
      </c>
      <c r="L74" s="13">
        <v>15608396</v>
      </c>
      <c r="M74" s="13">
        <v>780419800</v>
      </c>
      <c r="N74" s="13">
        <v>0</v>
      </c>
      <c r="O74" s="13">
        <v>0</v>
      </c>
      <c r="P74" s="13">
        <v>780419822</v>
      </c>
      <c r="Q74" s="13">
        <v>0</v>
      </c>
      <c r="R74" s="13">
        <v>0</v>
      </c>
      <c r="S74" s="13">
        <v>0</v>
      </c>
    </row>
    <row r="75" spans="1:19" ht="45" customHeight="1">
      <c r="A75" s="573"/>
      <c r="B75" s="572">
        <v>23</v>
      </c>
      <c r="C75" s="572" t="s">
        <v>309</v>
      </c>
      <c r="D75" s="572">
        <v>2301</v>
      </c>
      <c r="E75" s="572" t="s">
        <v>813</v>
      </c>
      <c r="F75" s="11" t="s">
        <v>814</v>
      </c>
      <c r="G75" s="19" t="s">
        <v>306</v>
      </c>
      <c r="H75" s="19" t="s">
        <v>815</v>
      </c>
      <c r="I75" s="11" t="s">
        <v>816</v>
      </c>
      <c r="J75" s="12" t="s">
        <v>817</v>
      </c>
      <c r="K75" s="18">
        <v>3</v>
      </c>
      <c r="L75" s="13">
        <v>40000000</v>
      </c>
      <c r="M75" s="13">
        <v>120000000</v>
      </c>
      <c r="N75" s="13">
        <v>120000000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</row>
    <row r="76" spans="1:19" ht="45" customHeight="1">
      <c r="A76" s="573"/>
      <c r="B76" s="573"/>
      <c r="C76" s="573"/>
      <c r="D76" s="574"/>
      <c r="E76" s="573"/>
      <c r="F76" s="11">
        <v>2301047</v>
      </c>
      <c r="G76" s="19" t="s">
        <v>310</v>
      </c>
      <c r="H76" s="19" t="s">
        <v>310</v>
      </c>
      <c r="I76" s="11">
        <v>230104701</v>
      </c>
      <c r="J76" s="12" t="s">
        <v>311</v>
      </c>
      <c r="K76" s="18">
        <v>3</v>
      </c>
      <c r="L76" s="13">
        <v>5000000</v>
      </c>
      <c r="M76" s="13">
        <v>15000000</v>
      </c>
      <c r="N76" s="13">
        <v>15000000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</row>
    <row r="77" spans="1:19" ht="45" customHeight="1">
      <c r="A77" s="573"/>
      <c r="B77" s="574"/>
      <c r="C77" s="574"/>
      <c r="D77" s="11">
        <v>2302</v>
      </c>
      <c r="E77" s="573"/>
      <c r="F77" s="11" t="s">
        <v>814</v>
      </c>
      <c r="G77" s="19" t="s">
        <v>306</v>
      </c>
      <c r="H77" s="19" t="s">
        <v>815</v>
      </c>
      <c r="I77" s="11" t="s">
        <v>818</v>
      </c>
      <c r="J77" s="12" t="s">
        <v>819</v>
      </c>
      <c r="K77" s="18">
        <v>2</v>
      </c>
      <c r="L77" s="13">
        <v>40000000</v>
      </c>
      <c r="M77" s="13">
        <v>80000000</v>
      </c>
      <c r="N77" s="13">
        <v>80000000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</row>
    <row r="78" spans="1:19" ht="30" customHeight="1">
      <c r="A78" s="573"/>
      <c r="B78" s="572">
        <v>41</v>
      </c>
      <c r="C78" s="572" t="s">
        <v>235</v>
      </c>
      <c r="D78" s="11" t="s">
        <v>820</v>
      </c>
      <c r="E78" s="572" t="s">
        <v>312</v>
      </c>
      <c r="F78" s="11" t="s">
        <v>802</v>
      </c>
      <c r="G78" s="19" t="s">
        <v>313</v>
      </c>
      <c r="H78" s="19" t="s">
        <v>803</v>
      </c>
      <c r="I78" s="11" t="s">
        <v>805</v>
      </c>
      <c r="J78" s="12" t="s">
        <v>806</v>
      </c>
      <c r="K78" s="18">
        <v>1</v>
      </c>
      <c r="L78" s="13">
        <v>56000000</v>
      </c>
      <c r="M78" s="13">
        <v>56000000</v>
      </c>
      <c r="N78" s="13">
        <v>0</v>
      </c>
      <c r="O78" s="13">
        <v>56000000</v>
      </c>
      <c r="P78" s="13">
        <v>0</v>
      </c>
      <c r="Q78" s="13">
        <v>0</v>
      </c>
      <c r="R78" s="13">
        <v>0</v>
      </c>
      <c r="S78" s="13">
        <v>0</v>
      </c>
    </row>
    <row r="79" spans="1:19" ht="43.15">
      <c r="A79" s="573"/>
      <c r="B79" s="573"/>
      <c r="C79" s="573"/>
      <c r="D79" s="572" t="s">
        <v>821</v>
      </c>
      <c r="E79" s="573"/>
      <c r="F79" s="11" t="s">
        <v>822</v>
      </c>
      <c r="G79" s="19" t="s">
        <v>315</v>
      </c>
      <c r="H79" s="19" t="s">
        <v>287</v>
      </c>
      <c r="I79" s="11" t="s">
        <v>823</v>
      </c>
      <c r="J79" s="12" t="s">
        <v>824</v>
      </c>
      <c r="K79" s="18">
        <v>4</v>
      </c>
      <c r="L79" s="13">
        <v>28000000</v>
      </c>
      <c r="M79" s="13">
        <v>112000000</v>
      </c>
      <c r="N79" s="13">
        <v>112000000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</row>
    <row r="80" spans="1:19" ht="28.9">
      <c r="A80" s="573"/>
      <c r="B80" s="574"/>
      <c r="C80" s="574"/>
      <c r="D80" s="574"/>
      <c r="E80" s="573"/>
      <c r="F80" s="11" t="s">
        <v>825</v>
      </c>
      <c r="G80" s="19" t="s">
        <v>317</v>
      </c>
      <c r="H80" s="19" t="s">
        <v>826</v>
      </c>
      <c r="I80" s="11" t="s">
        <v>827</v>
      </c>
      <c r="J80" s="12" t="s">
        <v>828</v>
      </c>
      <c r="K80" s="18">
        <v>1</v>
      </c>
      <c r="L80" s="13">
        <v>47000000</v>
      </c>
      <c r="M80" s="13">
        <v>47000000</v>
      </c>
      <c r="N80" s="13">
        <v>47000000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</row>
    <row r="81" spans="1:19">
      <c r="A81" s="573"/>
      <c r="B81" s="11">
        <v>33</v>
      </c>
      <c r="C81" s="11" t="s">
        <v>209</v>
      </c>
      <c r="D81" s="11" t="s">
        <v>829</v>
      </c>
      <c r="E81" s="573"/>
      <c r="F81" s="11" t="s">
        <v>830</v>
      </c>
      <c r="G81" s="19" t="s">
        <v>318</v>
      </c>
      <c r="H81" s="19" t="s">
        <v>213</v>
      </c>
      <c r="I81" s="11" t="s">
        <v>831</v>
      </c>
      <c r="J81" s="12" t="s">
        <v>214</v>
      </c>
      <c r="K81" s="18">
        <v>3</v>
      </c>
      <c r="L81" s="13">
        <v>30000000</v>
      </c>
      <c r="M81" s="13">
        <v>90000000</v>
      </c>
      <c r="N81" s="13">
        <v>90000000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</row>
    <row r="82" spans="1:19" ht="43.15">
      <c r="A82" s="573"/>
      <c r="B82" s="572">
        <v>45</v>
      </c>
      <c r="C82" s="572" t="s">
        <v>170</v>
      </c>
      <c r="D82" s="572" t="s">
        <v>783</v>
      </c>
      <c r="E82" s="573"/>
      <c r="F82" s="11" t="s">
        <v>832</v>
      </c>
      <c r="G82" s="19" t="s">
        <v>320</v>
      </c>
      <c r="H82" s="19" t="s">
        <v>661</v>
      </c>
      <c r="I82" s="11" t="s">
        <v>833</v>
      </c>
      <c r="J82" s="12" t="s">
        <v>834</v>
      </c>
      <c r="K82" s="18">
        <v>1</v>
      </c>
      <c r="L82" s="13">
        <v>30000000</v>
      </c>
      <c r="M82" s="13">
        <v>30000000</v>
      </c>
      <c r="N82" s="13">
        <v>0</v>
      </c>
      <c r="O82" s="13">
        <v>30000000</v>
      </c>
      <c r="P82" s="13">
        <v>0</v>
      </c>
      <c r="Q82" s="13">
        <v>0</v>
      </c>
      <c r="R82" s="13">
        <v>0</v>
      </c>
      <c r="S82" s="13">
        <v>0</v>
      </c>
    </row>
    <row r="83" spans="1:19" ht="28.9">
      <c r="A83" s="573"/>
      <c r="B83" s="573"/>
      <c r="C83" s="573"/>
      <c r="D83" s="573"/>
      <c r="E83" s="573"/>
      <c r="F83" s="11" t="s">
        <v>835</v>
      </c>
      <c r="G83" s="19" t="s">
        <v>322</v>
      </c>
      <c r="H83" s="19" t="s">
        <v>836</v>
      </c>
      <c r="I83" s="11" t="s">
        <v>837</v>
      </c>
      <c r="J83" s="12" t="s">
        <v>838</v>
      </c>
      <c r="K83" s="18">
        <v>2</v>
      </c>
      <c r="L83" s="13">
        <v>30000000</v>
      </c>
      <c r="M83" s="13">
        <v>60000000</v>
      </c>
      <c r="N83" s="13">
        <v>60000000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</row>
    <row r="84" spans="1:19" ht="28.9">
      <c r="A84" s="573"/>
      <c r="B84" s="574"/>
      <c r="C84" s="574"/>
      <c r="D84" s="574"/>
      <c r="E84" s="574"/>
      <c r="F84" s="11" t="s">
        <v>839</v>
      </c>
      <c r="G84" s="19" t="s">
        <v>324</v>
      </c>
      <c r="H84" s="19" t="s">
        <v>840</v>
      </c>
      <c r="I84" s="11" t="s">
        <v>841</v>
      </c>
      <c r="J84" s="12" t="s">
        <v>842</v>
      </c>
      <c r="K84" s="18">
        <v>50</v>
      </c>
      <c r="L84" s="13">
        <v>1800000</v>
      </c>
      <c r="M84" s="13">
        <v>90000000</v>
      </c>
      <c r="N84" s="13">
        <v>0</v>
      </c>
      <c r="O84" s="13">
        <v>90000000</v>
      </c>
      <c r="P84" s="13">
        <v>0</v>
      </c>
      <c r="Q84" s="13">
        <v>0</v>
      </c>
      <c r="R84" s="13">
        <v>0</v>
      </c>
      <c r="S84" s="13">
        <v>0</v>
      </c>
    </row>
    <row r="85" spans="1:19" ht="28.9">
      <c r="A85" s="573"/>
      <c r="B85" s="11">
        <v>36</v>
      </c>
      <c r="C85" s="11" t="s">
        <v>365</v>
      </c>
      <c r="D85" s="11">
        <v>3602</v>
      </c>
      <c r="E85" s="573" t="s">
        <v>326</v>
      </c>
      <c r="F85" s="11" t="s">
        <v>843</v>
      </c>
      <c r="G85" s="19" t="s">
        <v>330</v>
      </c>
      <c r="H85" s="19" t="s">
        <v>844</v>
      </c>
      <c r="I85" s="11" t="s">
        <v>845</v>
      </c>
      <c r="J85" s="12" t="s">
        <v>846</v>
      </c>
      <c r="K85" s="18">
        <v>3</v>
      </c>
      <c r="L85" s="13">
        <v>35000000</v>
      </c>
      <c r="M85" s="13">
        <v>105000000</v>
      </c>
      <c r="N85" s="13">
        <v>0</v>
      </c>
      <c r="O85" s="13">
        <v>105000000</v>
      </c>
      <c r="P85" s="13">
        <v>0</v>
      </c>
      <c r="Q85" s="13">
        <v>0</v>
      </c>
      <c r="R85" s="13">
        <v>0</v>
      </c>
      <c r="S85" s="13">
        <v>0</v>
      </c>
    </row>
    <row r="86" spans="1:19" ht="43.15">
      <c r="A86" s="573"/>
      <c r="B86" s="11">
        <v>41</v>
      </c>
      <c r="C86" s="11" t="s">
        <v>235</v>
      </c>
      <c r="D86" s="11">
        <v>4103</v>
      </c>
      <c r="E86" s="573"/>
      <c r="F86" s="11">
        <v>4103063</v>
      </c>
      <c r="G86" s="19" t="s">
        <v>327</v>
      </c>
      <c r="H86" s="12" t="s">
        <v>847</v>
      </c>
      <c r="I86" s="11" t="s">
        <v>805</v>
      </c>
      <c r="J86" s="12" t="s">
        <v>806</v>
      </c>
      <c r="K86" s="18">
        <v>1</v>
      </c>
      <c r="L86" s="13">
        <v>50000000</v>
      </c>
      <c r="M86" s="13">
        <v>50000000</v>
      </c>
      <c r="N86" s="13">
        <v>10000000</v>
      </c>
      <c r="O86" s="13">
        <v>40000000</v>
      </c>
      <c r="P86" s="13">
        <v>0</v>
      </c>
      <c r="Q86" s="13">
        <v>0</v>
      </c>
      <c r="R86" s="13">
        <v>0</v>
      </c>
      <c r="S86" s="13">
        <v>0</v>
      </c>
    </row>
    <row r="87" spans="1:19" ht="28.9">
      <c r="A87" s="573"/>
      <c r="B87" s="572">
        <v>45</v>
      </c>
      <c r="C87" s="572" t="s">
        <v>170</v>
      </c>
      <c r="D87" s="572" t="s">
        <v>783</v>
      </c>
      <c r="E87" s="573"/>
      <c r="F87" s="11" t="s">
        <v>787</v>
      </c>
      <c r="G87" s="19" t="s">
        <v>329</v>
      </c>
      <c r="H87" s="19" t="s">
        <v>848</v>
      </c>
      <c r="I87" s="11" t="s">
        <v>789</v>
      </c>
      <c r="J87" s="12" t="s">
        <v>718</v>
      </c>
      <c r="K87" s="18">
        <v>1</v>
      </c>
      <c r="L87" s="13">
        <v>39000000</v>
      </c>
      <c r="M87" s="13">
        <v>39000000</v>
      </c>
      <c r="N87" s="13">
        <v>39000000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</row>
    <row r="88" spans="1:19" ht="28.9">
      <c r="A88" s="573"/>
      <c r="B88" s="573"/>
      <c r="C88" s="573"/>
      <c r="D88" s="573"/>
      <c r="E88" s="573"/>
      <c r="F88" s="11" t="s">
        <v>849</v>
      </c>
      <c r="G88" s="19" t="s">
        <v>332</v>
      </c>
      <c r="H88" s="19" t="s">
        <v>850</v>
      </c>
      <c r="I88" s="11">
        <v>450105003</v>
      </c>
      <c r="J88" s="12" t="s">
        <v>851</v>
      </c>
      <c r="K88" s="18">
        <v>50</v>
      </c>
      <c r="L88" s="13">
        <v>300000</v>
      </c>
      <c r="M88" s="13">
        <v>15000000</v>
      </c>
      <c r="N88" s="13">
        <v>15000000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</row>
    <row r="89" spans="1:19" ht="57.6">
      <c r="A89" s="573"/>
      <c r="B89" s="574"/>
      <c r="C89" s="574"/>
      <c r="D89" s="574"/>
      <c r="E89" s="574"/>
      <c r="F89" s="11" t="s">
        <v>852</v>
      </c>
      <c r="G89" s="19" t="s">
        <v>334</v>
      </c>
      <c r="H89" s="19" t="s">
        <v>853</v>
      </c>
      <c r="I89" s="11" t="s">
        <v>854</v>
      </c>
      <c r="J89" s="12" t="s">
        <v>855</v>
      </c>
      <c r="K89" s="18">
        <v>3</v>
      </c>
      <c r="L89" s="13">
        <v>11000000</v>
      </c>
      <c r="M89" s="13">
        <v>33000000</v>
      </c>
      <c r="N89" s="13">
        <v>0</v>
      </c>
      <c r="O89" s="13">
        <v>33000000</v>
      </c>
      <c r="P89" s="13">
        <v>0</v>
      </c>
      <c r="Q89" s="13">
        <v>0</v>
      </c>
      <c r="R89" s="13">
        <v>0</v>
      </c>
      <c r="S89" s="13">
        <v>0</v>
      </c>
    </row>
    <row r="90" spans="1:19" ht="45" customHeight="1">
      <c r="A90" s="573"/>
      <c r="B90" s="572">
        <v>41</v>
      </c>
      <c r="C90" s="572" t="s">
        <v>235</v>
      </c>
      <c r="D90" s="572" t="s">
        <v>820</v>
      </c>
      <c r="E90" s="572" t="s">
        <v>856</v>
      </c>
      <c r="F90" s="11" t="s">
        <v>857</v>
      </c>
      <c r="G90" s="19" t="s">
        <v>339</v>
      </c>
      <c r="H90" s="19" t="s">
        <v>858</v>
      </c>
      <c r="I90" s="11" t="s">
        <v>859</v>
      </c>
      <c r="J90" s="12" t="s">
        <v>275</v>
      </c>
      <c r="K90" s="18">
        <v>1</v>
      </c>
      <c r="L90" s="13">
        <v>10000000</v>
      </c>
      <c r="M90" s="13">
        <v>10000000</v>
      </c>
      <c r="N90" s="13">
        <v>0</v>
      </c>
      <c r="O90" s="13">
        <v>10000000</v>
      </c>
      <c r="P90" s="13">
        <v>0</v>
      </c>
      <c r="Q90" s="13">
        <v>0</v>
      </c>
      <c r="R90" s="13">
        <v>0</v>
      </c>
      <c r="S90" s="13">
        <v>0</v>
      </c>
    </row>
    <row r="91" spans="1:19" ht="45" customHeight="1">
      <c r="A91" s="573"/>
      <c r="B91" s="573"/>
      <c r="C91" s="573"/>
      <c r="D91" s="573"/>
      <c r="E91" s="573"/>
      <c r="F91" s="11" t="s">
        <v>860</v>
      </c>
      <c r="G91" s="19" t="s">
        <v>341</v>
      </c>
      <c r="H91" s="19" t="s">
        <v>861</v>
      </c>
      <c r="I91" s="11" t="s">
        <v>862</v>
      </c>
      <c r="J91" s="12" t="s">
        <v>863</v>
      </c>
      <c r="K91" s="18">
        <v>1</v>
      </c>
      <c r="L91" s="13">
        <v>12000000</v>
      </c>
      <c r="M91" s="13">
        <v>12000000</v>
      </c>
      <c r="N91" s="13">
        <v>0</v>
      </c>
      <c r="O91" s="13">
        <v>12000000</v>
      </c>
      <c r="P91" s="13">
        <v>0</v>
      </c>
      <c r="Q91" s="13">
        <v>0</v>
      </c>
      <c r="R91" s="13">
        <v>0</v>
      </c>
      <c r="S91" s="13">
        <v>0</v>
      </c>
    </row>
    <row r="92" spans="1:19" s="28" customFormat="1" ht="43.15">
      <c r="A92" s="573"/>
      <c r="B92" s="573"/>
      <c r="C92" s="573"/>
      <c r="D92" s="574"/>
      <c r="E92" s="573"/>
      <c r="F92" s="24">
        <v>4103063</v>
      </c>
      <c r="G92" s="29" t="s">
        <v>344</v>
      </c>
      <c r="H92" s="19" t="s">
        <v>864</v>
      </c>
      <c r="I92" s="11" t="s">
        <v>805</v>
      </c>
      <c r="J92" s="12" t="s">
        <v>806</v>
      </c>
      <c r="K92" s="26">
        <v>1</v>
      </c>
      <c r="L92" s="27">
        <v>50000000</v>
      </c>
      <c r="M92" s="27">
        <v>50000000</v>
      </c>
      <c r="N92" s="27">
        <v>35000000</v>
      </c>
      <c r="O92" s="27">
        <v>15000000</v>
      </c>
      <c r="P92" s="27">
        <v>0</v>
      </c>
      <c r="Q92" s="27">
        <v>0</v>
      </c>
      <c r="R92" s="27">
        <v>0</v>
      </c>
      <c r="S92" s="27">
        <v>0</v>
      </c>
    </row>
    <row r="93" spans="1:19" ht="45" customHeight="1">
      <c r="A93" s="573"/>
      <c r="B93" s="573"/>
      <c r="C93" s="573"/>
      <c r="D93" s="572" t="s">
        <v>865</v>
      </c>
      <c r="E93" s="573"/>
      <c r="F93" s="11" t="s">
        <v>866</v>
      </c>
      <c r="G93" s="19" t="s">
        <v>337</v>
      </c>
      <c r="H93" s="19" t="s">
        <v>867</v>
      </c>
      <c r="I93" s="11" t="s">
        <v>868</v>
      </c>
      <c r="J93" s="12" t="s">
        <v>869</v>
      </c>
      <c r="K93" s="18">
        <v>10</v>
      </c>
      <c r="L93" s="13">
        <v>6000000</v>
      </c>
      <c r="M93" s="13">
        <v>60000000</v>
      </c>
      <c r="N93" s="13">
        <v>0</v>
      </c>
      <c r="O93" s="13">
        <v>60000000</v>
      </c>
      <c r="P93" s="13">
        <v>0</v>
      </c>
      <c r="Q93" s="13">
        <v>0</v>
      </c>
      <c r="R93" s="13">
        <v>0</v>
      </c>
      <c r="S93" s="13">
        <v>0</v>
      </c>
    </row>
    <row r="94" spans="1:19" ht="45" customHeight="1">
      <c r="A94" s="573"/>
      <c r="B94" s="574"/>
      <c r="C94" s="574"/>
      <c r="D94" s="574"/>
      <c r="E94" s="574"/>
      <c r="F94" s="11" t="s">
        <v>870</v>
      </c>
      <c r="G94" s="19" t="s">
        <v>343</v>
      </c>
      <c r="H94" s="19" t="s">
        <v>871</v>
      </c>
      <c r="I94" s="11" t="s">
        <v>872</v>
      </c>
      <c r="J94" s="12" t="s">
        <v>871</v>
      </c>
      <c r="K94" s="18">
        <v>1</v>
      </c>
      <c r="L94" s="13">
        <v>37000000</v>
      </c>
      <c r="M94" s="13">
        <v>37000000</v>
      </c>
      <c r="N94" s="13">
        <v>37000000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</row>
    <row r="95" spans="1:19" ht="43.15">
      <c r="A95" s="573"/>
      <c r="B95" s="575">
        <v>41</v>
      </c>
      <c r="C95" s="575" t="s">
        <v>235</v>
      </c>
      <c r="D95" s="572">
        <v>4102</v>
      </c>
      <c r="E95" s="572" t="s">
        <v>873</v>
      </c>
      <c r="F95" s="24">
        <v>4102022</v>
      </c>
      <c r="G95" s="19" t="s">
        <v>347</v>
      </c>
      <c r="H95" s="29" t="s">
        <v>347</v>
      </c>
      <c r="I95" s="24">
        <v>410202200</v>
      </c>
      <c r="J95" s="25" t="s">
        <v>335</v>
      </c>
      <c r="K95" s="18">
        <v>4</v>
      </c>
      <c r="L95" s="13">
        <v>11000000</v>
      </c>
      <c r="M95" s="13">
        <v>44000000</v>
      </c>
      <c r="N95" s="13">
        <v>44000000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</row>
    <row r="96" spans="1:19" ht="43.15">
      <c r="A96" s="573"/>
      <c r="B96" s="576"/>
      <c r="C96" s="576"/>
      <c r="D96" s="573"/>
      <c r="E96" s="573"/>
      <c r="F96" s="11">
        <v>4102037</v>
      </c>
      <c r="G96" s="19" t="s">
        <v>348</v>
      </c>
      <c r="H96" s="19" t="s">
        <v>348</v>
      </c>
      <c r="I96" s="11">
        <v>410203700</v>
      </c>
      <c r="J96" s="12" t="s">
        <v>349</v>
      </c>
      <c r="K96" s="18">
        <v>800</v>
      </c>
      <c r="L96" s="13">
        <v>3000000</v>
      </c>
      <c r="M96" s="13">
        <v>2400000000</v>
      </c>
      <c r="N96" s="13">
        <v>1400000000</v>
      </c>
      <c r="O96" s="13">
        <v>0</v>
      </c>
      <c r="P96" s="13">
        <v>1000000000</v>
      </c>
      <c r="Q96" s="13">
        <v>0</v>
      </c>
      <c r="R96" s="13">
        <v>0</v>
      </c>
      <c r="S96" s="13">
        <v>0</v>
      </c>
    </row>
    <row r="97" spans="1:19" ht="57.6">
      <c r="A97" s="573"/>
      <c r="B97" s="576"/>
      <c r="C97" s="576"/>
      <c r="D97" s="573"/>
      <c r="E97" s="573"/>
      <c r="F97" s="11">
        <v>4102038</v>
      </c>
      <c r="G97" s="19" t="s">
        <v>350</v>
      </c>
      <c r="H97" s="19" t="s">
        <v>350</v>
      </c>
      <c r="I97" s="11">
        <v>410203800</v>
      </c>
      <c r="J97" s="12" t="s">
        <v>351</v>
      </c>
      <c r="K97" s="18">
        <v>200</v>
      </c>
      <c r="L97" s="13">
        <v>200000</v>
      </c>
      <c r="M97" s="13">
        <v>40000000</v>
      </c>
      <c r="N97" s="13">
        <v>40000000</v>
      </c>
      <c r="O97" s="13">
        <v>0</v>
      </c>
      <c r="P97" s="13">
        <v>0</v>
      </c>
      <c r="Q97" s="13">
        <v>0</v>
      </c>
      <c r="R97" s="13">
        <v>0</v>
      </c>
      <c r="S97" s="13">
        <v>0</v>
      </c>
    </row>
    <row r="98" spans="1:19" ht="28.9">
      <c r="A98" s="573"/>
      <c r="B98" s="576"/>
      <c r="C98" s="576"/>
      <c r="D98" s="573"/>
      <c r="E98" s="573"/>
      <c r="F98" s="11" t="s">
        <v>874</v>
      </c>
      <c r="G98" s="19" t="s">
        <v>354</v>
      </c>
      <c r="H98" s="19" t="s">
        <v>875</v>
      </c>
      <c r="I98" s="11" t="s">
        <v>876</v>
      </c>
      <c r="J98" s="12" t="s">
        <v>877</v>
      </c>
      <c r="K98" s="18">
        <v>1</v>
      </c>
      <c r="L98" s="13">
        <v>25000000</v>
      </c>
      <c r="M98" s="13">
        <v>25000000</v>
      </c>
      <c r="N98" s="13">
        <v>25000000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</row>
    <row r="99" spans="1:19" ht="28.9">
      <c r="A99" s="573"/>
      <c r="B99" s="576"/>
      <c r="C99" s="576"/>
      <c r="D99" s="573"/>
      <c r="E99" s="573"/>
      <c r="F99" s="11" t="s">
        <v>878</v>
      </c>
      <c r="G99" s="19" t="s">
        <v>356</v>
      </c>
      <c r="H99" s="19" t="s">
        <v>879</v>
      </c>
      <c r="I99" s="11" t="s">
        <v>880</v>
      </c>
      <c r="J99" s="12" t="s">
        <v>881</v>
      </c>
      <c r="K99" s="18">
        <v>2</v>
      </c>
      <c r="L99" s="13">
        <v>11000000</v>
      </c>
      <c r="M99" s="13">
        <v>22000000</v>
      </c>
      <c r="N99" s="13">
        <v>22000000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</row>
    <row r="100" spans="1:19" ht="28.9">
      <c r="A100" s="573"/>
      <c r="B100" s="576"/>
      <c r="C100" s="576"/>
      <c r="D100" s="573"/>
      <c r="E100" s="573"/>
      <c r="F100" s="11" t="s">
        <v>882</v>
      </c>
      <c r="G100" s="19" t="s">
        <v>352</v>
      </c>
      <c r="H100" s="19" t="s">
        <v>883</v>
      </c>
      <c r="I100" s="11" t="s">
        <v>884</v>
      </c>
      <c r="J100" s="12" t="s">
        <v>885</v>
      </c>
      <c r="K100" s="12">
        <v>1</v>
      </c>
      <c r="L100" s="13">
        <v>50000000</v>
      </c>
      <c r="M100" s="13">
        <v>50000000</v>
      </c>
      <c r="N100" s="13">
        <v>50000000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</row>
    <row r="101" spans="1:19" ht="28.9">
      <c r="A101" s="573"/>
      <c r="B101" s="11">
        <v>41</v>
      </c>
      <c r="C101" s="11" t="s">
        <v>235</v>
      </c>
      <c r="D101" s="11">
        <v>4103</v>
      </c>
      <c r="E101" s="572" t="s">
        <v>358</v>
      </c>
      <c r="F101" s="11">
        <v>4103063</v>
      </c>
      <c r="G101" s="19" t="s">
        <v>359</v>
      </c>
      <c r="H101" s="19" t="s">
        <v>886</v>
      </c>
      <c r="I101" s="11" t="s">
        <v>805</v>
      </c>
      <c r="J101" s="12" t="s">
        <v>806</v>
      </c>
      <c r="K101" s="18">
        <v>1</v>
      </c>
      <c r="L101" s="13">
        <v>50000000</v>
      </c>
      <c r="M101" s="13">
        <v>50000000</v>
      </c>
      <c r="N101" s="13">
        <v>50000000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</row>
    <row r="102" spans="1:19" ht="28.9">
      <c r="A102" s="573"/>
      <c r="B102" s="572">
        <v>45</v>
      </c>
      <c r="C102" s="572" t="s">
        <v>170</v>
      </c>
      <c r="D102" s="572">
        <v>4502</v>
      </c>
      <c r="E102" s="573"/>
      <c r="F102" s="11" t="s">
        <v>832</v>
      </c>
      <c r="G102" s="19" t="s">
        <v>361</v>
      </c>
      <c r="H102" s="19" t="s">
        <v>661</v>
      </c>
      <c r="I102" s="11" t="s">
        <v>887</v>
      </c>
      <c r="J102" s="12" t="s">
        <v>888</v>
      </c>
      <c r="K102" s="18">
        <v>1</v>
      </c>
      <c r="L102" s="13">
        <v>40000000</v>
      </c>
      <c r="M102" s="13">
        <v>40000000</v>
      </c>
      <c r="N102" s="13">
        <v>40000000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</row>
    <row r="103" spans="1:19" ht="43.15">
      <c r="A103" s="573"/>
      <c r="B103" s="574"/>
      <c r="C103" s="574"/>
      <c r="D103" s="574"/>
      <c r="E103" s="573"/>
      <c r="F103" s="11" t="s">
        <v>832</v>
      </c>
      <c r="G103" s="19" t="s">
        <v>363</v>
      </c>
      <c r="H103" s="19" t="s">
        <v>889</v>
      </c>
      <c r="I103" s="11" t="s">
        <v>890</v>
      </c>
      <c r="J103" s="12" t="s">
        <v>834</v>
      </c>
      <c r="K103" s="18">
        <v>1</v>
      </c>
      <c r="L103" s="13">
        <v>30000000</v>
      </c>
      <c r="M103" s="13">
        <v>30000000</v>
      </c>
      <c r="N103" s="13">
        <v>30000000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</row>
    <row r="104" spans="1:19" ht="29.25" customHeight="1">
      <c r="A104" s="573"/>
      <c r="B104" s="11">
        <v>36</v>
      </c>
      <c r="C104" s="11" t="s">
        <v>365</v>
      </c>
      <c r="D104" s="11">
        <v>3604</v>
      </c>
      <c r="E104" s="573"/>
      <c r="F104" s="11" t="s">
        <v>843</v>
      </c>
      <c r="G104" s="19" t="s">
        <v>891</v>
      </c>
      <c r="H104" s="19" t="s">
        <v>891</v>
      </c>
      <c r="I104" s="11" t="s">
        <v>845</v>
      </c>
      <c r="J104" s="12" t="s">
        <v>846</v>
      </c>
      <c r="K104" s="18">
        <v>1</v>
      </c>
      <c r="L104" s="13">
        <v>50000000</v>
      </c>
      <c r="M104" s="13">
        <v>50000000</v>
      </c>
      <c r="N104" s="13">
        <v>50000000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</row>
    <row r="105" spans="1:19" ht="28.9">
      <c r="A105" s="573"/>
      <c r="B105" s="11">
        <v>36</v>
      </c>
      <c r="C105" s="11" t="s">
        <v>365</v>
      </c>
      <c r="D105" s="11">
        <v>3604</v>
      </c>
      <c r="E105" s="574"/>
      <c r="F105" s="11">
        <v>3604005</v>
      </c>
      <c r="G105" s="19" t="s">
        <v>366</v>
      </c>
      <c r="H105" s="19" t="s">
        <v>366</v>
      </c>
      <c r="I105" s="11">
        <v>360400500</v>
      </c>
      <c r="J105" s="12" t="s">
        <v>367</v>
      </c>
      <c r="K105" s="18">
        <v>1</v>
      </c>
      <c r="L105" s="13">
        <v>50000000</v>
      </c>
      <c r="M105" s="13">
        <v>50000000</v>
      </c>
      <c r="N105" s="13">
        <v>50000000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</row>
    <row r="106" spans="1:19" ht="60" customHeight="1">
      <c r="A106" s="573"/>
      <c r="B106" s="572">
        <v>40</v>
      </c>
      <c r="C106" s="572" t="s">
        <v>223</v>
      </c>
      <c r="D106" s="572">
        <v>4003</v>
      </c>
      <c r="E106" s="572" t="s">
        <v>892</v>
      </c>
      <c r="F106" s="11">
        <v>4003015</v>
      </c>
      <c r="G106" s="19" t="s">
        <v>388</v>
      </c>
      <c r="H106" s="19" t="s">
        <v>388</v>
      </c>
      <c r="I106" s="11">
        <v>400301500</v>
      </c>
      <c r="J106" s="12" t="s">
        <v>388</v>
      </c>
      <c r="K106" s="18">
        <v>3</v>
      </c>
      <c r="L106" s="13">
        <v>1100000000</v>
      </c>
      <c r="M106" s="13">
        <v>3300000000</v>
      </c>
      <c r="N106" s="13">
        <v>0</v>
      </c>
      <c r="O106" s="13">
        <v>0</v>
      </c>
      <c r="P106" s="13">
        <v>3300000000</v>
      </c>
      <c r="Q106" s="13">
        <v>0</v>
      </c>
      <c r="R106" s="13">
        <v>0</v>
      </c>
      <c r="S106" s="13">
        <v>0</v>
      </c>
    </row>
    <row r="107" spans="1:19" ht="60" customHeight="1">
      <c r="A107" s="573"/>
      <c r="B107" s="573"/>
      <c r="C107" s="573"/>
      <c r="D107" s="573"/>
      <c r="E107" s="573"/>
      <c r="F107" s="11">
        <v>4003047</v>
      </c>
      <c r="G107" s="19" t="s">
        <v>389</v>
      </c>
      <c r="H107" s="19" t="s">
        <v>389</v>
      </c>
      <c r="I107" s="11">
        <v>400304701</v>
      </c>
      <c r="J107" s="12" t="s">
        <v>390</v>
      </c>
      <c r="K107" s="18">
        <v>1</v>
      </c>
      <c r="L107" s="13">
        <v>1618482189</v>
      </c>
      <c r="M107" s="13">
        <v>1618482189</v>
      </c>
      <c r="N107" s="13">
        <v>0</v>
      </c>
      <c r="O107" s="13">
        <v>1618482189</v>
      </c>
      <c r="P107" s="13">
        <v>0</v>
      </c>
      <c r="Q107" s="13">
        <v>0</v>
      </c>
      <c r="R107" s="13">
        <v>0</v>
      </c>
      <c r="S107" s="13">
        <v>0</v>
      </c>
    </row>
    <row r="108" spans="1:19" ht="60" customHeight="1">
      <c r="A108" s="573"/>
      <c r="B108" s="573"/>
      <c r="C108" s="573"/>
      <c r="D108" s="573"/>
      <c r="E108" s="573"/>
      <c r="F108" s="11" t="s">
        <v>893</v>
      </c>
      <c r="G108" s="19" t="s">
        <v>391</v>
      </c>
      <c r="H108" s="19" t="s">
        <v>894</v>
      </c>
      <c r="I108" s="11" t="s">
        <v>895</v>
      </c>
      <c r="J108" s="12" t="s">
        <v>894</v>
      </c>
      <c r="K108" s="18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</row>
    <row r="109" spans="1:19" ht="60" customHeight="1">
      <c r="A109" s="573"/>
      <c r="B109" s="573"/>
      <c r="C109" s="573"/>
      <c r="D109" s="573"/>
      <c r="E109" s="573"/>
      <c r="F109" s="11" t="s">
        <v>896</v>
      </c>
      <c r="G109" s="19" t="s">
        <v>897</v>
      </c>
      <c r="H109" s="19" t="s">
        <v>897</v>
      </c>
      <c r="I109" s="11" t="s">
        <v>898</v>
      </c>
      <c r="J109" s="12" t="s">
        <v>899</v>
      </c>
      <c r="K109" s="18">
        <v>5</v>
      </c>
      <c r="L109" s="13">
        <v>45000000</v>
      </c>
      <c r="M109" s="13">
        <v>225000000</v>
      </c>
      <c r="N109" s="13">
        <v>0</v>
      </c>
      <c r="O109" s="13">
        <v>225000000</v>
      </c>
      <c r="P109" s="13">
        <v>0</v>
      </c>
      <c r="Q109" s="13">
        <v>0</v>
      </c>
      <c r="R109" s="13">
        <v>0</v>
      </c>
      <c r="S109" s="13">
        <v>0</v>
      </c>
    </row>
    <row r="110" spans="1:19" ht="60" customHeight="1">
      <c r="A110" s="573"/>
      <c r="B110" s="573"/>
      <c r="C110" s="573"/>
      <c r="D110" s="573"/>
      <c r="E110" s="573"/>
      <c r="F110" s="11">
        <v>4003018</v>
      </c>
      <c r="G110" s="19" t="s">
        <v>395</v>
      </c>
      <c r="H110" s="19" t="s">
        <v>395</v>
      </c>
      <c r="I110" s="11">
        <v>400301800</v>
      </c>
      <c r="J110" s="12" t="s">
        <v>395</v>
      </c>
      <c r="K110" s="18">
        <v>1</v>
      </c>
      <c r="L110" s="13">
        <v>1200000000</v>
      </c>
      <c r="M110" s="13">
        <v>1200000000</v>
      </c>
      <c r="N110" s="13">
        <v>0</v>
      </c>
      <c r="O110" s="13">
        <v>1200000000</v>
      </c>
      <c r="P110" s="13">
        <v>0</v>
      </c>
      <c r="Q110" s="13">
        <v>0</v>
      </c>
      <c r="R110" s="13">
        <v>0</v>
      </c>
      <c r="S110" s="13">
        <v>0</v>
      </c>
    </row>
    <row r="111" spans="1:19" ht="60" customHeight="1">
      <c r="A111" s="573"/>
      <c r="B111" s="573"/>
      <c r="C111" s="573"/>
      <c r="D111" s="573"/>
      <c r="E111" s="573"/>
      <c r="F111" s="11" t="s">
        <v>900</v>
      </c>
      <c r="G111" s="19" t="s">
        <v>901</v>
      </c>
      <c r="H111" s="19" t="s">
        <v>901</v>
      </c>
      <c r="I111" s="11" t="s">
        <v>902</v>
      </c>
      <c r="J111" s="12" t="s">
        <v>903</v>
      </c>
      <c r="K111" s="18">
        <v>1</v>
      </c>
      <c r="L111" s="13">
        <v>1200000000</v>
      </c>
      <c r="M111" s="13">
        <v>1200000000</v>
      </c>
      <c r="N111" s="13">
        <v>0</v>
      </c>
      <c r="O111" s="13">
        <v>1200000000</v>
      </c>
      <c r="P111" s="13">
        <v>0</v>
      </c>
      <c r="Q111" s="13">
        <v>0</v>
      </c>
      <c r="R111" s="13">
        <v>0</v>
      </c>
      <c r="S111" s="13">
        <v>0</v>
      </c>
    </row>
    <row r="112" spans="1:19" ht="60" customHeight="1">
      <c r="A112" s="573"/>
      <c r="B112" s="573"/>
      <c r="C112" s="573"/>
      <c r="D112" s="573"/>
      <c r="E112" s="573"/>
      <c r="F112" s="11">
        <v>4003044</v>
      </c>
      <c r="G112" s="19" t="s">
        <v>396</v>
      </c>
      <c r="H112" s="19" t="s">
        <v>396</v>
      </c>
      <c r="I112" s="11">
        <v>400304402</v>
      </c>
      <c r="J112" s="12" t="s">
        <v>397</v>
      </c>
      <c r="K112" s="18">
        <v>20</v>
      </c>
      <c r="L112" s="13">
        <v>5000000</v>
      </c>
      <c r="M112" s="13">
        <v>100000000</v>
      </c>
      <c r="N112" s="13">
        <v>0</v>
      </c>
      <c r="O112" s="13">
        <v>100000000</v>
      </c>
      <c r="P112" s="13">
        <v>0</v>
      </c>
      <c r="Q112" s="13">
        <v>0</v>
      </c>
      <c r="R112" s="13">
        <v>0</v>
      </c>
      <c r="S112" s="13">
        <v>0</v>
      </c>
    </row>
    <row r="113" spans="1:19" ht="45" customHeight="1">
      <c r="A113" s="573"/>
      <c r="B113" s="573"/>
      <c r="C113" s="573"/>
      <c r="D113" s="573"/>
      <c r="E113" s="573"/>
      <c r="F113" s="11">
        <v>4003021</v>
      </c>
      <c r="G113" s="19" t="s">
        <v>274</v>
      </c>
      <c r="H113" s="19" t="s">
        <v>274</v>
      </c>
      <c r="I113" s="11">
        <v>400302100</v>
      </c>
      <c r="J113" s="12" t="s">
        <v>275</v>
      </c>
      <c r="K113" s="18">
        <v>100</v>
      </c>
      <c r="L113" s="13">
        <v>350000</v>
      </c>
      <c r="M113" s="13">
        <v>35000000</v>
      </c>
      <c r="N113" s="13">
        <v>0</v>
      </c>
      <c r="O113" s="13">
        <v>35000000</v>
      </c>
      <c r="P113" s="13">
        <v>0</v>
      </c>
      <c r="Q113" s="13">
        <v>0</v>
      </c>
      <c r="R113" s="13">
        <v>0</v>
      </c>
      <c r="S113" s="13">
        <v>0</v>
      </c>
    </row>
    <row r="114" spans="1:19" ht="28.9">
      <c r="A114" s="573"/>
      <c r="B114" s="573"/>
      <c r="C114" s="573"/>
      <c r="D114" s="573"/>
      <c r="E114" s="573"/>
      <c r="F114" s="11">
        <v>4003022</v>
      </c>
      <c r="G114" s="19" t="s">
        <v>276</v>
      </c>
      <c r="H114" s="19" t="s">
        <v>276</v>
      </c>
      <c r="I114" s="11">
        <v>400302200</v>
      </c>
      <c r="J114" s="12" t="s">
        <v>277</v>
      </c>
      <c r="K114" s="18">
        <v>1</v>
      </c>
      <c r="L114" s="13">
        <v>150000000</v>
      </c>
      <c r="M114" s="13">
        <v>150000000</v>
      </c>
      <c r="N114" s="13">
        <v>0</v>
      </c>
      <c r="O114" s="13">
        <v>150000000</v>
      </c>
      <c r="P114" s="13">
        <v>0</v>
      </c>
      <c r="Q114" s="13">
        <v>0</v>
      </c>
      <c r="R114" s="13">
        <v>0</v>
      </c>
      <c r="S114" s="13">
        <v>0</v>
      </c>
    </row>
    <row r="115" spans="1:19" ht="28.9">
      <c r="A115" s="573"/>
      <c r="B115" s="573"/>
      <c r="C115" s="573"/>
      <c r="D115" s="573"/>
      <c r="E115" s="573"/>
      <c r="F115" s="11">
        <v>4003023</v>
      </c>
      <c r="G115" s="19" t="s">
        <v>278</v>
      </c>
      <c r="H115" s="19" t="s">
        <v>278</v>
      </c>
      <c r="I115" s="11">
        <v>400302300</v>
      </c>
      <c r="J115" s="12" t="s">
        <v>279</v>
      </c>
      <c r="K115" s="18">
        <v>1</v>
      </c>
      <c r="L115" s="13">
        <v>35000000</v>
      </c>
      <c r="M115" s="13">
        <v>35000000</v>
      </c>
      <c r="N115" s="13">
        <v>0</v>
      </c>
      <c r="O115" s="13">
        <v>35000000</v>
      </c>
      <c r="P115" s="13">
        <v>0</v>
      </c>
      <c r="Q115" s="13">
        <v>0</v>
      </c>
      <c r="R115" s="13">
        <v>0</v>
      </c>
      <c r="S115" s="13">
        <v>0</v>
      </c>
    </row>
    <row r="116" spans="1:19" ht="60" customHeight="1">
      <c r="A116" s="573"/>
      <c r="B116" s="574"/>
      <c r="C116" s="574"/>
      <c r="D116" s="574"/>
      <c r="E116" s="574"/>
      <c r="F116" s="11" t="s">
        <v>904</v>
      </c>
      <c r="G116" s="19" t="s">
        <v>398</v>
      </c>
      <c r="H116" s="19" t="s">
        <v>905</v>
      </c>
      <c r="I116" s="11" t="s">
        <v>906</v>
      </c>
      <c r="J116" s="12" t="s">
        <v>907</v>
      </c>
      <c r="K116" s="18">
        <v>1</v>
      </c>
      <c r="L116" s="13">
        <v>60000000</v>
      </c>
      <c r="M116" s="13">
        <v>60000000</v>
      </c>
      <c r="N116" s="13">
        <v>0</v>
      </c>
      <c r="O116" s="13">
        <v>60000000</v>
      </c>
      <c r="P116" s="13">
        <v>0</v>
      </c>
      <c r="Q116" s="13">
        <v>0</v>
      </c>
      <c r="R116" s="13">
        <v>0</v>
      </c>
      <c r="S116" s="13">
        <v>0</v>
      </c>
    </row>
    <row r="117" spans="1:19" ht="60" customHeight="1">
      <c r="A117" s="573"/>
      <c r="B117" s="572">
        <v>45</v>
      </c>
      <c r="C117" s="572" t="s">
        <v>170</v>
      </c>
      <c r="D117" s="572" t="s">
        <v>783</v>
      </c>
      <c r="E117" s="572" t="s">
        <v>908</v>
      </c>
      <c r="F117" s="11" t="s">
        <v>909</v>
      </c>
      <c r="G117" s="19" t="s">
        <v>404</v>
      </c>
      <c r="H117" s="19" t="s">
        <v>404</v>
      </c>
      <c r="I117" s="11" t="s">
        <v>910</v>
      </c>
      <c r="J117" s="12" t="s">
        <v>405</v>
      </c>
      <c r="K117" s="18">
        <v>1</v>
      </c>
      <c r="L117" s="13">
        <v>31555471</v>
      </c>
      <c r="M117" s="13">
        <v>31555471</v>
      </c>
      <c r="N117" s="13">
        <v>21555471</v>
      </c>
      <c r="O117" s="13">
        <v>10000000</v>
      </c>
      <c r="P117" s="13">
        <v>0</v>
      </c>
      <c r="Q117" s="13">
        <v>0</v>
      </c>
      <c r="R117" s="13">
        <v>0</v>
      </c>
      <c r="S117" s="13">
        <v>0</v>
      </c>
    </row>
    <row r="118" spans="1:19" ht="60" customHeight="1">
      <c r="A118" s="573"/>
      <c r="B118" s="573"/>
      <c r="C118" s="573"/>
      <c r="D118" s="573"/>
      <c r="E118" s="573"/>
      <c r="F118" s="11" t="s">
        <v>911</v>
      </c>
      <c r="G118" s="19" t="s">
        <v>408</v>
      </c>
      <c r="H118" s="19" t="s">
        <v>912</v>
      </c>
      <c r="I118" s="11" t="s">
        <v>913</v>
      </c>
      <c r="J118" s="12" t="s">
        <v>914</v>
      </c>
      <c r="K118" s="18">
        <v>4</v>
      </c>
      <c r="L118" s="13">
        <v>2000000</v>
      </c>
      <c r="M118" s="13">
        <v>8000000</v>
      </c>
      <c r="N118" s="13">
        <v>8000000</v>
      </c>
      <c r="O118" s="13">
        <v>0</v>
      </c>
      <c r="P118" s="13">
        <v>0</v>
      </c>
      <c r="Q118" s="13">
        <v>0</v>
      </c>
      <c r="R118" s="13">
        <v>0</v>
      </c>
      <c r="S118" s="13">
        <v>0</v>
      </c>
    </row>
    <row r="119" spans="1:19" ht="60" customHeight="1">
      <c r="A119" s="573"/>
      <c r="B119" s="574"/>
      <c r="C119" s="574"/>
      <c r="D119" s="574"/>
      <c r="E119" s="574"/>
      <c r="F119" s="11" t="s">
        <v>915</v>
      </c>
      <c r="G119" s="19" t="s">
        <v>414</v>
      </c>
      <c r="H119" s="19" t="s">
        <v>916</v>
      </c>
      <c r="I119" s="11" t="s">
        <v>917</v>
      </c>
      <c r="J119" s="12" t="s">
        <v>918</v>
      </c>
      <c r="K119" s="18">
        <v>4</v>
      </c>
      <c r="L119" s="13">
        <v>1000000</v>
      </c>
      <c r="M119" s="13">
        <v>4000000</v>
      </c>
      <c r="N119" s="13">
        <v>4000000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</row>
    <row r="120" spans="1:19" ht="45" customHeight="1">
      <c r="A120" s="573"/>
      <c r="B120" s="572">
        <v>33</v>
      </c>
      <c r="C120" s="572" t="s">
        <v>209</v>
      </c>
      <c r="D120" s="571">
        <v>3302</v>
      </c>
      <c r="E120" s="572" t="s">
        <v>919</v>
      </c>
      <c r="F120" s="11">
        <v>3302006</v>
      </c>
      <c r="G120" s="19" t="s">
        <v>417</v>
      </c>
      <c r="H120" s="19" t="s">
        <v>417</v>
      </c>
      <c r="I120" s="11" t="s">
        <v>920</v>
      </c>
      <c r="J120" s="12" t="s">
        <v>418</v>
      </c>
      <c r="K120" s="18">
        <v>1</v>
      </c>
      <c r="L120" s="13">
        <v>50000000</v>
      </c>
      <c r="M120" s="13">
        <v>50000000</v>
      </c>
      <c r="N120" s="13">
        <v>0</v>
      </c>
      <c r="O120" s="13">
        <v>50000000</v>
      </c>
      <c r="P120" s="13">
        <v>0</v>
      </c>
      <c r="Q120" s="13">
        <v>0</v>
      </c>
      <c r="R120" s="13">
        <v>0</v>
      </c>
      <c r="S120" s="13">
        <v>0</v>
      </c>
    </row>
    <row r="121" spans="1:19" ht="45" customHeight="1">
      <c r="A121" s="573"/>
      <c r="B121" s="573"/>
      <c r="C121" s="573"/>
      <c r="D121" s="571"/>
      <c r="E121" s="573"/>
      <c r="F121" s="11">
        <v>3302020</v>
      </c>
      <c r="G121" s="19" t="s">
        <v>419</v>
      </c>
      <c r="H121" s="19" t="s">
        <v>419</v>
      </c>
      <c r="I121" s="11" t="s">
        <v>921</v>
      </c>
      <c r="J121" s="12" t="s">
        <v>340</v>
      </c>
      <c r="K121" s="18">
        <v>1</v>
      </c>
      <c r="L121" s="13">
        <v>35000000</v>
      </c>
      <c r="M121" s="13">
        <v>35000000</v>
      </c>
      <c r="N121" s="13">
        <v>0</v>
      </c>
      <c r="O121" s="13">
        <v>35000000</v>
      </c>
      <c r="P121" s="13">
        <v>0</v>
      </c>
      <c r="Q121" s="13">
        <v>0</v>
      </c>
      <c r="R121" s="13">
        <v>0</v>
      </c>
      <c r="S121" s="13">
        <v>0</v>
      </c>
    </row>
    <row r="122" spans="1:19" ht="45" customHeight="1">
      <c r="A122" s="573"/>
      <c r="B122" s="573"/>
      <c r="C122" s="573"/>
      <c r="D122" s="571"/>
      <c r="E122" s="573"/>
      <c r="F122" s="11">
        <v>3302043</v>
      </c>
      <c r="G122" s="19" t="s">
        <v>420</v>
      </c>
      <c r="H122" s="19" t="s">
        <v>420</v>
      </c>
      <c r="I122" s="11" t="s">
        <v>922</v>
      </c>
      <c r="J122" s="12" t="s">
        <v>421</v>
      </c>
      <c r="K122" s="18">
        <v>1</v>
      </c>
      <c r="L122" s="13">
        <v>560000000</v>
      </c>
      <c r="M122" s="13">
        <v>560000000</v>
      </c>
      <c r="N122" s="13">
        <v>560000000</v>
      </c>
      <c r="O122" s="13">
        <v>0</v>
      </c>
      <c r="P122" s="13">
        <v>0</v>
      </c>
      <c r="Q122" s="13">
        <v>0</v>
      </c>
      <c r="R122" s="13">
        <v>0</v>
      </c>
      <c r="S122" s="13">
        <v>0</v>
      </c>
    </row>
    <row r="123" spans="1:19" ht="45" customHeight="1">
      <c r="A123" s="573"/>
      <c r="B123" s="573"/>
      <c r="C123" s="573"/>
      <c r="D123" s="571"/>
      <c r="E123" s="573"/>
      <c r="F123" s="11">
        <v>3302070</v>
      </c>
      <c r="G123" s="19" t="s">
        <v>923</v>
      </c>
      <c r="H123" s="19" t="s">
        <v>923</v>
      </c>
      <c r="I123" s="11">
        <v>330207000</v>
      </c>
      <c r="J123" s="12" t="s">
        <v>423</v>
      </c>
      <c r="K123" s="18">
        <v>1</v>
      </c>
      <c r="L123" s="13">
        <v>25000000</v>
      </c>
      <c r="M123" s="13">
        <v>25000000</v>
      </c>
      <c r="N123" s="13">
        <v>0</v>
      </c>
      <c r="O123" s="13">
        <v>25000000</v>
      </c>
      <c r="P123" s="13">
        <v>0</v>
      </c>
      <c r="Q123" s="13">
        <v>0</v>
      </c>
      <c r="R123" s="13">
        <v>0</v>
      </c>
      <c r="S123" s="13">
        <v>0</v>
      </c>
    </row>
    <row r="124" spans="1:19" ht="45" customHeight="1">
      <c r="A124" s="573"/>
      <c r="B124" s="574"/>
      <c r="C124" s="574"/>
      <c r="D124" s="22">
        <v>3301</v>
      </c>
      <c r="E124" s="574"/>
      <c r="F124" s="11">
        <v>3301053</v>
      </c>
      <c r="G124" s="19" t="s">
        <v>424</v>
      </c>
      <c r="H124" s="19" t="s">
        <v>924</v>
      </c>
      <c r="I124" s="11">
        <v>330105301</v>
      </c>
      <c r="J124" s="12" t="s">
        <v>925</v>
      </c>
      <c r="K124" s="18">
        <v>3</v>
      </c>
      <c r="L124" s="13">
        <v>100000000</v>
      </c>
      <c r="M124" s="13">
        <v>300000000</v>
      </c>
      <c r="N124" s="13">
        <v>200000000</v>
      </c>
      <c r="O124" s="13">
        <v>100000000</v>
      </c>
      <c r="P124" s="13">
        <v>0</v>
      </c>
      <c r="Q124" s="13">
        <v>0</v>
      </c>
      <c r="R124" s="13">
        <v>0</v>
      </c>
      <c r="S124" s="13">
        <v>0</v>
      </c>
    </row>
    <row r="125" spans="1:19" ht="43.15">
      <c r="A125" s="573"/>
      <c r="B125" s="572">
        <v>19</v>
      </c>
      <c r="C125" s="572" t="s">
        <v>252</v>
      </c>
      <c r="D125" s="11">
        <v>1901</v>
      </c>
      <c r="E125" s="572" t="s">
        <v>926</v>
      </c>
      <c r="F125" s="11" t="s">
        <v>927</v>
      </c>
      <c r="G125" s="19" t="s">
        <v>928</v>
      </c>
      <c r="H125" s="19" t="s">
        <v>928</v>
      </c>
      <c r="I125" s="11" t="s">
        <v>929</v>
      </c>
      <c r="J125" s="12" t="s">
        <v>930</v>
      </c>
      <c r="K125" s="18">
        <v>20000</v>
      </c>
      <c r="L125" s="13">
        <v>300000</v>
      </c>
      <c r="M125" s="13">
        <v>6000000000</v>
      </c>
      <c r="N125" s="13">
        <v>0</v>
      </c>
      <c r="O125" s="13">
        <v>4000000000</v>
      </c>
      <c r="P125" s="13">
        <v>0</v>
      </c>
      <c r="Q125" s="13">
        <v>2000000000</v>
      </c>
      <c r="R125" s="13">
        <v>0</v>
      </c>
      <c r="S125" s="13">
        <v>0</v>
      </c>
    </row>
    <row r="126" spans="1:19" ht="57.6">
      <c r="A126" s="573"/>
      <c r="B126" s="573"/>
      <c r="C126" s="573"/>
      <c r="D126" s="11">
        <v>1903</v>
      </c>
      <c r="E126" s="573"/>
      <c r="F126" s="11" t="s">
        <v>931</v>
      </c>
      <c r="G126" s="19" t="s">
        <v>932</v>
      </c>
      <c r="H126" s="19" t="s">
        <v>932</v>
      </c>
      <c r="I126" s="11" t="s">
        <v>933</v>
      </c>
      <c r="J126" s="12" t="s">
        <v>934</v>
      </c>
      <c r="K126" s="18">
        <v>5</v>
      </c>
      <c r="L126" s="13">
        <v>30000000</v>
      </c>
      <c r="M126" s="13">
        <v>150000000</v>
      </c>
      <c r="N126" s="13">
        <v>0</v>
      </c>
      <c r="O126" s="13">
        <v>150000000</v>
      </c>
      <c r="P126" s="13">
        <v>0</v>
      </c>
      <c r="Q126" s="13">
        <v>0</v>
      </c>
      <c r="R126" s="13">
        <v>0</v>
      </c>
      <c r="S126" s="13">
        <v>0</v>
      </c>
    </row>
    <row r="127" spans="1:19" ht="43.15">
      <c r="A127" s="573"/>
      <c r="B127" s="573"/>
      <c r="C127" s="573"/>
      <c r="D127" s="11">
        <v>1905</v>
      </c>
      <c r="E127" s="573"/>
      <c r="F127" s="11" t="s">
        <v>935</v>
      </c>
      <c r="G127" s="19" t="s">
        <v>936</v>
      </c>
      <c r="H127" s="19" t="s">
        <v>936</v>
      </c>
      <c r="I127" s="11" t="s">
        <v>937</v>
      </c>
      <c r="J127" s="12" t="s">
        <v>465</v>
      </c>
      <c r="K127" s="18">
        <v>6</v>
      </c>
      <c r="L127" s="13">
        <v>30000000</v>
      </c>
      <c r="M127" s="13">
        <v>180000000</v>
      </c>
      <c r="N127" s="13">
        <v>0</v>
      </c>
      <c r="O127" s="13">
        <v>180000000</v>
      </c>
      <c r="P127" s="13">
        <v>0</v>
      </c>
      <c r="Q127" s="13">
        <v>0</v>
      </c>
      <c r="R127" s="13">
        <v>0</v>
      </c>
      <c r="S127" s="13">
        <v>0</v>
      </c>
    </row>
    <row r="128" spans="1:19" ht="28.9">
      <c r="A128" s="573"/>
      <c r="B128" s="573"/>
      <c r="C128" s="573"/>
      <c r="D128" s="572">
        <v>1906</v>
      </c>
      <c r="E128" s="573"/>
      <c r="F128" s="11">
        <v>1906004</v>
      </c>
      <c r="G128" s="19" t="s">
        <v>431</v>
      </c>
      <c r="H128" s="19" t="s">
        <v>938</v>
      </c>
      <c r="I128" s="11">
        <v>190600400</v>
      </c>
      <c r="J128" s="12" t="s">
        <v>432</v>
      </c>
      <c r="K128" s="18">
        <v>20000</v>
      </c>
      <c r="L128" s="13">
        <v>300000</v>
      </c>
      <c r="M128" s="13">
        <v>6000000000</v>
      </c>
      <c r="N128" s="13">
        <v>0</v>
      </c>
      <c r="O128" s="13">
        <v>4000000000</v>
      </c>
      <c r="P128" s="13">
        <v>0</v>
      </c>
      <c r="Q128" s="13">
        <v>2000000000</v>
      </c>
      <c r="R128" s="13">
        <v>0</v>
      </c>
      <c r="S128" s="13">
        <v>0</v>
      </c>
    </row>
    <row r="129" spans="1:19" ht="28.9">
      <c r="A129" s="573"/>
      <c r="B129" s="573"/>
      <c r="C129" s="573"/>
      <c r="D129" s="573"/>
      <c r="E129" s="573"/>
      <c r="F129" s="11">
        <v>1906033</v>
      </c>
      <c r="G129" s="19" t="s">
        <v>434</v>
      </c>
      <c r="H129" s="19" t="s">
        <v>434</v>
      </c>
      <c r="I129" s="11">
        <v>190603300</v>
      </c>
      <c r="J129" s="12" t="s">
        <v>434</v>
      </c>
      <c r="K129" s="18">
        <v>3</v>
      </c>
      <c r="L129" s="13">
        <v>150000000</v>
      </c>
      <c r="M129" s="13">
        <v>450000000</v>
      </c>
      <c r="N129" s="13">
        <v>0</v>
      </c>
      <c r="O129" s="13">
        <v>450000000</v>
      </c>
      <c r="P129" s="13">
        <v>0</v>
      </c>
      <c r="Q129" s="13">
        <v>0</v>
      </c>
      <c r="R129" s="13">
        <v>0</v>
      </c>
      <c r="S129" s="13">
        <v>0</v>
      </c>
    </row>
    <row r="130" spans="1:19">
      <c r="A130" s="573"/>
      <c r="B130" s="573"/>
      <c r="C130" s="573"/>
      <c r="D130" s="573"/>
      <c r="E130" s="573"/>
      <c r="F130" s="11">
        <v>1906026</v>
      </c>
      <c r="G130" s="19" t="s">
        <v>435</v>
      </c>
      <c r="H130" s="19" t="s">
        <v>435</v>
      </c>
      <c r="I130" s="11" t="s">
        <v>939</v>
      </c>
      <c r="J130" s="12" t="s">
        <v>940</v>
      </c>
      <c r="K130" s="18">
        <v>4</v>
      </c>
      <c r="L130" s="13">
        <v>1000000000</v>
      </c>
      <c r="M130" s="13">
        <v>4000000000</v>
      </c>
      <c r="N130" s="13">
        <v>0</v>
      </c>
      <c r="O130" s="13">
        <v>2000000000</v>
      </c>
      <c r="P130" s="13">
        <v>2000000000</v>
      </c>
      <c r="Q130" s="13">
        <v>0</v>
      </c>
      <c r="R130" s="13">
        <v>0</v>
      </c>
      <c r="S130" s="13">
        <v>0</v>
      </c>
    </row>
    <row r="131" spans="1:19" ht="28.9">
      <c r="A131" s="573"/>
      <c r="B131" s="573"/>
      <c r="C131" s="573"/>
      <c r="D131" s="573"/>
      <c r="E131" s="573"/>
      <c r="F131" s="11">
        <v>1906030</v>
      </c>
      <c r="G131" s="19" t="s">
        <v>440</v>
      </c>
      <c r="H131" s="19" t="s">
        <v>941</v>
      </c>
      <c r="I131" s="11">
        <v>190603000</v>
      </c>
      <c r="J131" s="12" t="s">
        <v>941</v>
      </c>
      <c r="K131" s="18">
        <v>1</v>
      </c>
      <c r="L131" s="13">
        <v>30000000000</v>
      </c>
      <c r="M131" s="13">
        <v>30000000000</v>
      </c>
      <c r="N131" s="13">
        <v>0</v>
      </c>
      <c r="O131" s="13">
        <v>0</v>
      </c>
      <c r="P131" s="13">
        <v>0</v>
      </c>
      <c r="Q131" s="13">
        <v>30000000000</v>
      </c>
      <c r="R131" s="13">
        <v>0</v>
      </c>
      <c r="S131" s="13">
        <v>0</v>
      </c>
    </row>
    <row r="132" spans="1:19" ht="28.9">
      <c r="A132" s="573"/>
      <c r="B132" s="574"/>
      <c r="C132" s="574"/>
      <c r="D132" s="574"/>
      <c r="E132" s="574"/>
      <c r="F132" s="11">
        <v>1906001</v>
      </c>
      <c r="G132" s="19" t="s">
        <v>942</v>
      </c>
      <c r="H132" s="19" t="s">
        <v>942</v>
      </c>
      <c r="I132" s="11">
        <v>190600100</v>
      </c>
      <c r="J132" s="12" t="s">
        <v>942</v>
      </c>
      <c r="K132" s="18">
        <v>1</v>
      </c>
      <c r="L132" s="13">
        <v>30000000000</v>
      </c>
      <c r="M132" s="13">
        <v>30000000000</v>
      </c>
      <c r="N132" s="13">
        <v>0</v>
      </c>
      <c r="O132" s="13">
        <v>0</v>
      </c>
      <c r="P132" s="13">
        <v>0</v>
      </c>
      <c r="Q132" s="13">
        <v>30000000000</v>
      </c>
      <c r="R132" s="13">
        <v>0</v>
      </c>
      <c r="S132" s="13">
        <v>0</v>
      </c>
    </row>
    <row r="133" spans="1:19" ht="45" customHeight="1">
      <c r="A133" s="573"/>
      <c r="B133" s="572">
        <v>19</v>
      </c>
      <c r="C133" s="572" t="s">
        <v>252</v>
      </c>
      <c r="D133" s="572">
        <v>1905</v>
      </c>
      <c r="E133" s="572" t="s">
        <v>943</v>
      </c>
      <c r="F133" s="11">
        <v>1905025</v>
      </c>
      <c r="G133" s="19" t="s">
        <v>456</v>
      </c>
      <c r="H133" s="19" t="s">
        <v>456</v>
      </c>
      <c r="I133" s="11" t="s">
        <v>944</v>
      </c>
      <c r="J133" s="12" t="s">
        <v>457</v>
      </c>
      <c r="K133" s="18">
        <v>7</v>
      </c>
      <c r="L133" s="13">
        <v>50000000</v>
      </c>
      <c r="M133" s="13">
        <v>350000000</v>
      </c>
      <c r="N133" s="13">
        <v>0</v>
      </c>
      <c r="O133" s="13">
        <v>350000000</v>
      </c>
      <c r="P133" s="13">
        <v>0</v>
      </c>
      <c r="Q133" s="13">
        <v>0</v>
      </c>
      <c r="R133" s="13">
        <v>0</v>
      </c>
      <c r="S133" s="13">
        <v>0</v>
      </c>
    </row>
    <row r="134" spans="1:19" ht="43.15">
      <c r="A134" s="573"/>
      <c r="B134" s="573"/>
      <c r="C134" s="573"/>
      <c r="D134" s="573"/>
      <c r="E134" s="573"/>
      <c r="F134" s="11">
        <v>1905026</v>
      </c>
      <c r="G134" s="19" t="s">
        <v>458</v>
      </c>
      <c r="H134" s="19" t="s">
        <v>458</v>
      </c>
      <c r="I134" s="11" t="s">
        <v>945</v>
      </c>
      <c r="J134" s="12" t="s">
        <v>459</v>
      </c>
      <c r="K134" s="18">
        <v>4</v>
      </c>
      <c r="L134" s="13">
        <v>500000000</v>
      </c>
      <c r="M134" s="13">
        <v>2000000000</v>
      </c>
      <c r="N134" s="13">
        <v>0</v>
      </c>
      <c r="O134" s="13">
        <v>1500000000</v>
      </c>
      <c r="P134" s="13">
        <v>500000000</v>
      </c>
      <c r="Q134" s="13">
        <v>0</v>
      </c>
      <c r="R134" s="13">
        <v>0</v>
      </c>
      <c r="S134" s="13">
        <v>0</v>
      </c>
    </row>
    <row r="135" spans="1:19" ht="28.9">
      <c r="A135" s="573"/>
      <c r="B135" s="573"/>
      <c r="C135" s="573"/>
      <c r="D135" s="573"/>
      <c r="E135" s="573"/>
      <c r="F135" s="11">
        <v>1905027</v>
      </c>
      <c r="G135" s="19" t="s">
        <v>460</v>
      </c>
      <c r="H135" s="19" t="s">
        <v>460</v>
      </c>
      <c r="I135" s="11" t="s">
        <v>946</v>
      </c>
      <c r="J135" s="12" t="s">
        <v>461</v>
      </c>
      <c r="K135" s="18">
        <v>4</v>
      </c>
      <c r="L135" s="13">
        <v>400000000</v>
      </c>
      <c r="M135" s="13">
        <v>1600000000</v>
      </c>
      <c r="N135" s="13">
        <v>0</v>
      </c>
      <c r="O135" s="13">
        <v>800000000</v>
      </c>
      <c r="P135" s="13">
        <v>800000000</v>
      </c>
      <c r="Q135" s="13">
        <v>0</v>
      </c>
      <c r="R135" s="13">
        <v>0</v>
      </c>
      <c r="S135" s="13">
        <v>0</v>
      </c>
    </row>
    <row r="136" spans="1:19" ht="43.15">
      <c r="A136" s="573"/>
      <c r="B136" s="573"/>
      <c r="C136" s="573"/>
      <c r="D136" s="573"/>
      <c r="E136" s="573"/>
      <c r="F136" s="11">
        <v>1905028</v>
      </c>
      <c r="G136" s="19" t="s">
        <v>462</v>
      </c>
      <c r="H136" s="19" t="s">
        <v>462</v>
      </c>
      <c r="I136" s="11" t="s">
        <v>947</v>
      </c>
      <c r="J136" s="12" t="s">
        <v>463</v>
      </c>
      <c r="K136" s="18">
        <v>4</v>
      </c>
      <c r="L136" s="13">
        <v>50000000</v>
      </c>
      <c r="M136" s="13">
        <v>200000000</v>
      </c>
      <c r="N136" s="13">
        <v>0</v>
      </c>
      <c r="O136" s="13">
        <v>200000000</v>
      </c>
      <c r="P136" s="13">
        <v>0</v>
      </c>
      <c r="Q136" s="13">
        <v>0</v>
      </c>
      <c r="R136" s="13">
        <v>0</v>
      </c>
      <c r="S136" s="13">
        <v>0</v>
      </c>
    </row>
    <row r="137" spans="1:19" ht="28.9">
      <c r="A137" s="573"/>
      <c r="B137" s="573"/>
      <c r="C137" s="573"/>
      <c r="D137" s="573"/>
      <c r="E137" s="573"/>
      <c r="F137" s="11">
        <v>1905029</v>
      </c>
      <c r="G137" s="19" t="s">
        <v>464</v>
      </c>
      <c r="H137" s="19" t="s">
        <v>464</v>
      </c>
      <c r="I137" s="11" t="s">
        <v>948</v>
      </c>
      <c r="J137" s="12" t="s">
        <v>465</v>
      </c>
      <c r="K137" s="18">
        <v>15000</v>
      </c>
      <c r="L137" s="13">
        <v>100000</v>
      </c>
      <c r="M137" s="13">
        <v>1500000000</v>
      </c>
      <c r="N137" s="13">
        <v>750000000</v>
      </c>
      <c r="O137" s="13">
        <v>750000000</v>
      </c>
      <c r="P137" s="13">
        <v>0</v>
      </c>
      <c r="Q137" s="13">
        <v>0</v>
      </c>
      <c r="R137" s="13">
        <v>0</v>
      </c>
      <c r="S137" s="13">
        <v>0</v>
      </c>
    </row>
    <row r="138" spans="1:19" ht="28.9">
      <c r="A138" s="573"/>
      <c r="B138" s="573"/>
      <c r="C138" s="573"/>
      <c r="D138" s="573"/>
      <c r="E138" s="573"/>
      <c r="F138" s="11">
        <v>1905030</v>
      </c>
      <c r="G138" s="19" t="s">
        <v>466</v>
      </c>
      <c r="H138" s="19" t="s">
        <v>466</v>
      </c>
      <c r="I138" s="11" t="s">
        <v>949</v>
      </c>
      <c r="J138" s="12" t="s">
        <v>465</v>
      </c>
      <c r="K138" s="18">
        <v>2000</v>
      </c>
      <c r="L138" s="13">
        <v>200000</v>
      </c>
      <c r="M138" s="13">
        <v>400000000</v>
      </c>
      <c r="N138" s="13">
        <v>200000000</v>
      </c>
      <c r="O138" s="13">
        <v>200000000</v>
      </c>
      <c r="P138" s="13">
        <v>0</v>
      </c>
      <c r="Q138" s="13">
        <v>0</v>
      </c>
      <c r="R138" s="13">
        <v>0</v>
      </c>
      <c r="S138" s="13">
        <v>0</v>
      </c>
    </row>
    <row r="139" spans="1:19" ht="28.9">
      <c r="A139" s="573"/>
      <c r="B139" s="573"/>
      <c r="C139" s="573"/>
      <c r="D139" s="573"/>
      <c r="E139" s="573"/>
      <c r="F139" s="11">
        <v>1905020</v>
      </c>
      <c r="G139" s="19" t="s">
        <v>467</v>
      </c>
      <c r="H139" s="19" t="s">
        <v>467</v>
      </c>
      <c r="I139" s="11" t="s">
        <v>950</v>
      </c>
      <c r="J139" s="12" t="s">
        <v>468</v>
      </c>
      <c r="K139" s="18">
        <v>6</v>
      </c>
      <c r="L139" s="13">
        <v>30000000</v>
      </c>
      <c r="M139" s="13">
        <v>180000000</v>
      </c>
      <c r="N139" s="13">
        <v>0</v>
      </c>
      <c r="O139" s="13">
        <v>180000000</v>
      </c>
      <c r="P139" s="13">
        <v>0</v>
      </c>
      <c r="Q139" s="13">
        <v>0</v>
      </c>
      <c r="R139" s="13">
        <v>0</v>
      </c>
      <c r="S139" s="13">
        <v>0</v>
      </c>
    </row>
    <row r="140" spans="1:19" ht="43.15">
      <c r="A140" s="573"/>
      <c r="B140" s="573"/>
      <c r="C140" s="573"/>
      <c r="D140" s="573"/>
      <c r="E140" s="573"/>
      <c r="F140" s="11">
        <v>1905024</v>
      </c>
      <c r="G140" s="19" t="s">
        <v>469</v>
      </c>
      <c r="H140" s="19" t="s">
        <v>469</v>
      </c>
      <c r="I140" s="11" t="s">
        <v>951</v>
      </c>
      <c r="J140" s="12" t="s">
        <v>470</v>
      </c>
      <c r="K140" s="18">
        <v>6</v>
      </c>
      <c r="L140" s="13">
        <v>40000000</v>
      </c>
      <c r="M140" s="13">
        <v>240000000</v>
      </c>
      <c r="N140" s="13">
        <v>0</v>
      </c>
      <c r="O140" s="13">
        <v>150000000</v>
      </c>
      <c r="P140" s="13">
        <v>90000000</v>
      </c>
      <c r="Q140" s="13">
        <v>0</v>
      </c>
      <c r="R140" s="13">
        <v>0</v>
      </c>
      <c r="S140" s="13">
        <v>0</v>
      </c>
    </row>
    <row r="141" spans="1:19" ht="43.15">
      <c r="A141" s="573"/>
      <c r="B141" s="573"/>
      <c r="C141" s="573"/>
      <c r="D141" s="573"/>
      <c r="E141" s="573"/>
      <c r="F141" s="11" t="s">
        <v>952</v>
      </c>
      <c r="G141" s="19" t="s">
        <v>471</v>
      </c>
      <c r="H141" s="19" t="s">
        <v>953</v>
      </c>
      <c r="I141" s="11" t="s">
        <v>954</v>
      </c>
      <c r="J141" s="12" t="s">
        <v>472</v>
      </c>
      <c r="K141" s="18">
        <v>6</v>
      </c>
      <c r="L141" s="13">
        <v>30000000</v>
      </c>
      <c r="M141" s="13">
        <v>180000000</v>
      </c>
      <c r="N141" s="13">
        <v>0</v>
      </c>
      <c r="O141" s="13">
        <v>180000000</v>
      </c>
      <c r="P141" s="13">
        <v>0</v>
      </c>
      <c r="Q141" s="13">
        <v>0</v>
      </c>
      <c r="R141" s="13">
        <v>0</v>
      </c>
      <c r="S141" s="13">
        <v>0</v>
      </c>
    </row>
    <row r="142" spans="1:19" ht="43.15">
      <c r="A142" s="573"/>
      <c r="B142" s="574"/>
      <c r="C142" s="574"/>
      <c r="D142" s="574"/>
      <c r="E142" s="574"/>
      <c r="F142" s="11" t="s">
        <v>955</v>
      </c>
      <c r="G142" s="19" t="s">
        <v>473</v>
      </c>
      <c r="H142" s="19" t="s">
        <v>956</v>
      </c>
      <c r="I142" s="11" t="s">
        <v>957</v>
      </c>
      <c r="J142" s="12" t="s">
        <v>474</v>
      </c>
      <c r="K142" s="18">
        <v>5</v>
      </c>
      <c r="L142" s="13">
        <v>30000000</v>
      </c>
      <c r="M142" s="13">
        <v>150000000</v>
      </c>
      <c r="N142" s="13">
        <v>0</v>
      </c>
      <c r="O142" s="13">
        <v>150000000</v>
      </c>
      <c r="P142" s="13">
        <v>0</v>
      </c>
      <c r="Q142" s="13">
        <v>0</v>
      </c>
      <c r="R142" s="13">
        <v>0</v>
      </c>
      <c r="S142" s="13">
        <v>0</v>
      </c>
    </row>
    <row r="143" spans="1:19" ht="43.15">
      <c r="A143" s="573"/>
      <c r="B143" s="572">
        <v>22</v>
      </c>
      <c r="C143" s="572" t="s">
        <v>442</v>
      </c>
      <c r="D143" s="572">
        <v>2201</v>
      </c>
      <c r="E143" s="572" t="s">
        <v>958</v>
      </c>
      <c r="F143" s="11">
        <v>2201074</v>
      </c>
      <c r="G143" s="19" t="s">
        <v>477</v>
      </c>
      <c r="H143" s="19" t="s">
        <v>477</v>
      </c>
      <c r="I143" s="11">
        <v>220107400</v>
      </c>
      <c r="J143" s="12" t="s">
        <v>959</v>
      </c>
      <c r="K143" s="18">
        <v>160</v>
      </c>
      <c r="L143" s="13">
        <v>3000000</v>
      </c>
      <c r="M143" s="13">
        <v>480000000</v>
      </c>
      <c r="N143" s="13">
        <v>0</v>
      </c>
      <c r="O143" s="13">
        <v>480000000</v>
      </c>
      <c r="P143" s="13">
        <v>0</v>
      </c>
      <c r="Q143" s="13">
        <v>0</v>
      </c>
      <c r="R143" s="13">
        <v>0</v>
      </c>
      <c r="S143" s="13">
        <v>0</v>
      </c>
    </row>
    <row r="144" spans="1:19" ht="75" customHeight="1">
      <c r="A144" s="573"/>
      <c r="B144" s="573"/>
      <c r="C144" s="573"/>
      <c r="D144" s="573"/>
      <c r="E144" s="573"/>
      <c r="F144" s="11">
        <v>2201017</v>
      </c>
      <c r="G144" s="19" t="s">
        <v>479</v>
      </c>
      <c r="H144" s="19" t="s">
        <v>479</v>
      </c>
      <c r="I144" s="11">
        <v>220101700</v>
      </c>
      <c r="J144" s="12" t="s">
        <v>480</v>
      </c>
      <c r="K144" s="18">
        <v>1000</v>
      </c>
      <c r="L144" s="13">
        <v>1000000</v>
      </c>
      <c r="M144" s="13">
        <v>1000000000</v>
      </c>
      <c r="N144" s="13">
        <v>0</v>
      </c>
      <c r="O144" s="13">
        <v>1000000000</v>
      </c>
      <c r="P144" s="13">
        <v>0</v>
      </c>
      <c r="Q144" s="13">
        <v>0</v>
      </c>
      <c r="R144" s="13">
        <v>0</v>
      </c>
      <c r="S144" s="13">
        <v>0</v>
      </c>
    </row>
    <row r="145" spans="1:19" ht="75" customHeight="1">
      <c r="A145" s="573"/>
      <c r="B145" s="573"/>
      <c r="C145" s="573"/>
      <c r="D145" s="573"/>
      <c r="E145" s="573"/>
      <c r="F145" s="11">
        <v>2201028</v>
      </c>
      <c r="G145" s="19" t="s">
        <v>481</v>
      </c>
      <c r="H145" s="19" t="s">
        <v>481</v>
      </c>
      <c r="I145" s="11">
        <v>220102801</v>
      </c>
      <c r="J145" s="12" t="s">
        <v>482</v>
      </c>
      <c r="K145" s="18">
        <v>2400</v>
      </c>
      <c r="L145" s="13">
        <v>900000</v>
      </c>
      <c r="M145" s="13">
        <v>2160000000</v>
      </c>
      <c r="N145" s="13">
        <v>0</v>
      </c>
      <c r="O145" s="13">
        <v>2160000000</v>
      </c>
      <c r="P145" s="13">
        <v>0</v>
      </c>
      <c r="Q145" s="13">
        <v>0</v>
      </c>
      <c r="R145" s="13">
        <v>0</v>
      </c>
      <c r="S145" s="13">
        <v>0</v>
      </c>
    </row>
    <row r="146" spans="1:19" ht="75" customHeight="1">
      <c r="A146" s="573"/>
      <c r="B146" s="573"/>
      <c r="C146" s="573"/>
      <c r="D146" s="573"/>
      <c r="E146" s="573"/>
      <c r="F146" s="11">
        <v>2201029</v>
      </c>
      <c r="G146" s="19" t="s">
        <v>483</v>
      </c>
      <c r="H146" s="19" t="s">
        <v>483</v>
      </c>
      <c r="I146" s="11">
        <v>220102900</v>
      </c>
      <c r="J146" s="12" t="s">
        <v>484</v>
      </c>
      <c r="K146" s="18">
        <v>1100</v>
      </c>
      <c r="L146" s="13">
        <v>1200000</v>
      </c>
      <c r="M146" s="13">
        <v>1320000000</v>
      </c>
      <c r="N146" s="13">
        <v>0</v>
      </c>
      <c r="O146" s="13">
        <v>1320000000</v>
      </c>
      <c r="P146" s="13">
        <v>0</v>
      </c>
      <c r="Q146" s="13">
        <v>0</v>
      </c>
      <c r="R146" s="13">
        <v>0</v>
      </c>
      <c r="S146" s="13">
        <v>0</v>
      </c>
    </row>
    <row r="147" spans="1:19" ht="75" customHeight="1">
      <c r="A147" s="573"/>
      <c r="B147" s="573"/>
      <c r="C147" s="573"/>
      <c r="D147" s="573"/>
      <c r="E147" s="573"/>
      <c r="F147" s="11" t="s">
        <v>960</v>
      </c>
      <c r="G147" s="19" t="s">
        <v>485</v>
      </c>
      <c r="H147" s="19" t="s">
        <v>485</v>
      </c>
      <c r="I147" s="11" t="s">
        <v>961</v>
      </c>
      <c r="J147" s="12" t="s">
        <v>962</v>
      </c>
      <c r="K147" s="18">
        <v>400</v>
      </c>
      <c r="L147" s="13">
        <v>1000000</v>
      </c>
      <c r="M147" s="13">
        <v>400000000</v>
      </c>
      <c r="N147" s="13">
        <v>0</v>
      </c>
      <c r="O147" s="13">
        <v>400000000</v>
      </c>
      <c r="P147" s="13">
        <v>0</v>
      </c>
      <c r="Q147" s="13">
        <v>0</v>
      </c>
      <c r="R147" s="13">
        <v>0</v>
      </c>
      <c r="S147" s="13">
        <v>0</v>
      </c>
    </row>
    <row r="148" spans="1:19" ht="75" customHeight="1">
      <c r="A148" s="573"/>
      <c r="B148" s="573"/>
      <c r="C148" s="573"/>
      <c r="D148" s="573"/>
      <c r="E148" s="573"/>
      <c r="F148" s="11">
        <v>2201034</v>
      </c>
      <c r="G148" s="19" t="s">
        <v>487</v>
      </c>
      <c r="H148" s="19" t="s">
        <v>487</v>
      </c>
      <c r="I148" s="11">
        <v>220103400</v>
      </c>
      <c r="J148" s="12" t="s">
        <v>488</v>
      </c>
      <c r="K148" s="18">
        <v>500</v>
      </c>
      <c r="L148" s="13">
        <v>1200000</v>
      </c>
      <c r="M148" s="13">
        <v>600000000</v>
      </c>
      <c r="N148" s="13">
        <v>0</v>
      </c>
      <c r="O148" s="13">
        <v>300000000</v>
      </c>
      <c r="P148" s="13">
        <v>300000000</v>
      </c>
      <c r="Q148" s="13">
        <v>0</v>
      </c>
      <c r="R148" s="13">
        <v>0</v>
      </c>
      <c r="S148" s="13">
        <v>0</v>
      </c>
    </row>
    <row r="149" spans="1:19" ht="75" customHeight="1">
      <c r="A149" s="573"/>
      <c r="B149" s="573"/>
      <c r="C149" s="573"/>
      <c r="D149" s="573"/>
      <c r="E149" s="573"/>
      <c r="F149" s="11">
        <v>2201052</v>
      </c>
      <c r="G149" s="19" t="s">
        <v>489</v>
      </c>
      <c r="H149" s="19" t="s">
        <v>489</v>
      </c>
      <c r="I149" s="11" t="s">
        <v>963</v>
      </c>
      <c r="J149" s="12" t="s">
        <v>964</v>
      </c>
      <c r="K149" s="18">
        <v>3</v>
      </c>
      <c r="L149" s="13">
        <v>8500000000</v>
      </c>
      <c r="M149" s="13">
        <v>25500000000</v>
      </c>
      <c r="N149" s="13">
        <v>0</v>
      </c>
      <c r="O149" s="13">
        <v>1200000000</v>
      </c>
      <c r="P149" s="13">
        <v>2400000000</v>
      </c>
      <c r="Q149" s="13">
        <v>21000000000</v>
      </c>
      <c r="R149" s="13">
        <v>0</v>
      </c>
      <c r="S149" s="13">
        <v>900000000</v>
      </c>
    </row>
    <row r="150" spans="1:19" ht="75" customHeight="1">
      <c r="A150" s="573"/>
      <c r="B150" s="574"/>
      <c r="C150" s="574"/>
      <c r="D150" s="574"/>
      <c r="E150" s="574"/>
      <c r="F150" s="11">
        <v>2201069</v>
      </c>
      <c r="G150" s="19" t="s">
        <v>491</v>
      </c>
      <c r="H150" s="19" t="s">
        <v>491</v>
      </c>
      <c r="I150" s="11" t="s">
        <v>965</v>
      </c>
      <c r="J150" s="12" t="s">
        <v>436</v>
      </c>
      <c r="K150" s="18">
        <v>4</v>
      </c>
      <c r="L150" s="13">
        <v>1500000000</v>
      </c>
      <c r="M150" s="13">
        <v>6000000000</v>
      </c>
      <c r="N150" s="13">
        <v>0</v>
      </c>
      <c r="O150" s="13">
        <v>1500000000</v>
      </c>
      <c r="P150" s="13">
        <v>1500000000</v>
      </c>
      <c r="Q150" s="13">
        <v>3000000000</v>
      </c>
      <c r="R150" s="13">
        <v>0</v>
      </c>
      <c r="S150" s="13">
        <v>0</v>
      </c>
    </row>
    <row r="151" spans="1:19" ht="36" customHeight="1">
      <c r="A151" s="573"/>
      <c r="B151" s="572">
        <v>22</v>
      </c>
      <c r="C151" s="572" t="s">
        <v>442</v>
      </c>
      <c r="D151" s="572">
        <v>2202</v>
      </c>
      <c r="E151" s="572" t="s">
        <v>966</v>
      </c>
      <c r="F151" s="11">
        <v>2202005</v>
      </c>
      <c r="G151" s="19" t="s">
        <v>444</v>
      </c>
      <c r="H151" s="19" t="s">
        <v>444</v>
      </c>
      <c r="I151" s="11" t="s">
        <v>967</v>
      </c>
      <c r="J151" s="12" t="s">
        <v>445</v>
      </c>
      <c r="K151" s="18">
        <v>240</v>
      </c>
      <c r="L151" s="13">
        <v>800000</v>
      </c>
      <c r="M151" s="13">
        <v>192000000</v>
      </c>
      <c r="N151" s="13">
        <v>0</v>
      </c>
      <c r="O151" s="13">
        <v>0</v>
      </c>
      <c r="P151" s="13">
        <v>192000000</v>
      </c>
      <c r="Q151" s="13">
        <v>0</v>
      </c>
      <c r="R151" s="13">
        <v>0</v>
      </c>
      <c r="S151" s="13">
        <v>0</v>
      </c>
    </row>
    <row r="152" spans="1:19" ht="45" customHeight="1">
      <c r="A152" s="573"/>
      <c r="B152" s="573"/>
      <c r="C152" s="573"/>
      <c r="D152" s="573"/>
      <c r="E152" s="573"/>
      <c r="F152" s="11">
        <v>2202007</v>
      </c>
      <c r="G152" s="19" t="s">
        <v>446</v>
      </c>
      <c r="H152" s="19" t="s">
        <v>446</v>
      </c>
      <c r="I152" s="11">
        <v>220200700</v>
      </c>
      <c r="J152" s="12" t="s">
        <v>447</v>
      </c>
      <c r="K152" s="18">
        <v>160</v>
      </c>
      <c r="L152" s="13">
        <v>2500000</v>
      </c>
      <c r="M152" s="13">
        <v>400000000</v>
      </c>
      <c r="N152" s="13">
        <v>0</v>
      </c>
      <c r="O152" s="13">
        <v>0</v>
      </c>
      <c r="P152" s="13">
        <v>300000000</v>
      </c>
      <c r="Q152" s="13">
        <v>100000000</v>
      </c>
      <c r="R152" s="13">
        <v>0</v>
      </c>
      <c r="S152" s="13">
        <v>0</v>
      </c>
    </row>
    <row r="153" spans="1:19" ht="43.15">
      <c r="A153" s="573"/>
      <c r="B153" s="574"/>
      <c r="C153" s="574"/>
      <c r="D153" s="574"/>
      <c r="E153" s="574"/>
      <c r="F153" s="11">
        <v>2201061</v>
      </c>
      <c r="G153" s="19" t="s">
        <v>448</v>
      </c>
      <c r="H153" s="19" t="s">
        <v>968</v>
      </c>
      <c r="I153" s="11">
        <v>220106101</v>
      </c>
      <c r="J153" s="12" t="s">
        <v>969</v>
      </c>
      <c r="K153" s="18">
        <v>200</v>
      </c>
      <c r="L153" s="13">
        <v>1000000</v>
      </c>
      <c r="M153" s="13">
        <v>200000000</v>
      </c>
      <c r="N153" s="13">
        <v>0</v>
      </c>
      <c r="O153" s="13">
        <v>0</v>
      </c>
      <c r="P153" s="13">
        <v>100000000</v>
      </c>
      <c r="Q153" s="13">
        <v>50000000</v>
      </c>
      <c r="R153" s="13">
        <v>0</v>
      </c>
      <c r="S153" s="13">
        <v>50000000</v>
      </c>
    </row>
    <row r="154" spans="1:19" ht="28.9">
      <c r="A154" s="573"/>
      <c r="B154" s="572">
        <v>43</v>
      </c>
      <c r="C154" s="572" t="s">
        <v>368</v>
      </c>
      <c r="D154" s="572">
        <v>4301</v>
      </c>
      <c r="E154" s="572" t="s">
        <v>369</v>
      </c>
      <c r="F154" s="11">
        <v>4301003</v>
      </c>
      <c r="G154" s="19" t="s">
        <v>370</v>
      </c>
      <c r="H154" s="19" t="s">
        <v>370</v>
      </c>
      <c r="I154" s="11">
        <v>430100300</v>
      </c>
      <c r="J154" s="12" t="s">
        <v>371</v>
      </c>
      <c r="K154" s="18">
        <v>4</v>
      </c>
      <c r="L154" s="13">
        <v>150000000</v>
      </c>
      <c r="M154" s="13">
        <v>600000000</v>
      </c>
      <c r="N154" s="13">
        <v>0</v>
      </c>
      <c r="O154" s="13">
        <v>500000000</v>
      </c>
      <c r="P154" s="13">
        <v>0</v>
      </c>
      <c r="Q154" s="13">
        <v>0</v>
      </c>
      <c r="R154" s="13">
        <v>0</v>
      </c>
      <c r="S154" s="13">
        <v>100000000</v>
      </c>
    </row>
    <row r="155" spans="1:19" ht="28.9">
      <c r="A155" s="573"/>
      <c r="B155" s="573"/>
      <c r="C155" s="573"/>
      <c r="D155" s="573"/>
      <c r="E155" s="573"/>
      <c r="F155" s="11">
        <v>4301004</v>
      </c>
      <c r="G155" s="19" t="s">
        <v>372</v>
      </c>
      <c r="H155" s="19" t="s">
        <v>372</v>
      </c>
      <c r="I155" s="11">
        <v>430100400</v>
      </c>
      <c r="J155" s="12" t="s">
        <v>373</v>
      </c>
      <c r="K155" s="18">
        <v>4</v>
      </c>
      <c r="L155" s="13">
        <v>300000000</v>
      </c>
      <c r="M155" s="13">
        <v>1200000000</v>
      </c>
      <c r="N155" s="13">
        <v>0</v>
      </c>
      <c r="O155" s="13">
        <v>600000000</v>
      </c>
      <c r="P155" s="13">
        <v>600000000</v>
      </c>
      <c r="Q155" s="13">
        <v>0</v>
      </c>
      <c r="R155" s="13">
        <v>0</v>
      </c>
      <c r="S155" s="13">
        <v>0</v>
      </c>
    </row>
    <row r="156" spans="1:19" ht="30" customHeight="1">
      <c r="A156" s="573"/>
      <c r="B156" s="573"/>
      <c r="C156" s="573"/>
      <c r="D156" s="573"/>
      <c r="E156" s="573"/>
      <c r="F156" s="11">
        <v>4301007</v>
      </c>
      <c r="G156" s="19" t="s">
        <v>374</v>
      </c>
      <c r="H156" s="19" t="s">
        <v>374</v>
      </c>
      <c r="I156" s="11">
        <v>430100702</v>
      </c>
      <c r="J156" s="12" t="s">
        <v>375</v>
      </c>
      <c r="K156" s="18">
        <v>10</v>
      </c>
      <c r="L156" s="13">
        <v>10000000</v>
      </c>
      <c r="M156" s="13">
        <v>100000000</v>
      </c>
      <c r="N156" s="13">
        <v>0</v>
      </c>
      <c r="O156" s="13">
        <v>70000000</v>
      </c>
      <c r="P156" s="13">
        <v>0</v>
      </c>
      <c r="Q156" s="13">
        <v>30000000</v>
      </c>
      <c r="R156" s="13">
        <v>0</v>
      </c>
      <c r="S156" s="13">
        <v>0</v>
      </c>
    </row>
    <row r="157" spans="1:19" ht="30" customHeight="1">
      <c r="A157" s="573"/>
      <c r="B157" s="573"/>
      <c r="C157" s="573"/>
      <c r="D157" s="573"/>
      <c r="E157" s="573"/>
      <c r="F157" s="11">
        <v>4301009</v>
      </c>
      <c r="G157" s="19" t="s">
        <v>376</v>
      </c>
      <c r="H157" s="19" t="s">
        <v>376</v>
      </c>
      <c r="I157" s="11">
        <v>400202100</v>
      </c>
      <c r="J157" s="12" t="s">
        <v>377</v>
      </c>
      <c r="K157" s="18">
        <v>2</v>
      </c>
      <c r="L157" s="13">
        <v>2000000000</v>
      </c>
      <c r="M157" s="13">
        <v>4000000000</v>
      </c>
      <c r="N157" s="13">
        <v>0</v>
      </c>
      <c r="O157" s="13">
        <v>0</v>
      </c>
      <c r="P157" s="13">
        <v>1000000000</v>
      </c>
      <c r="Q157" s="13">
        <v>3000000000</v>
      </c>
      <c r="R157" s="13">
        <v>0</v>
      </c>
      <c r="S157" s="13">
        <v>0</v>
      </c>
    </row>
    <row r="158" spans="1:19" ht="30" customHeight="1">
      <c r="A158" s="573"/>
      <c r="B158" s="573"/>
      <c r="C158" s="573"/>
      <c r="D158" s="573"/>
      <c r="E158" s="573"/>
      <c r="F158" s="11">
        <v>4301024</v>
      </c>
      <c r="G158" s="19" t="s">
        <v>378</v>
      </c>
      <c r="H158" s="19" t="s">
        <v>378</v>
      </c>
      <c r="I158" s="11">
        <v>430102400</v>
      </c>
      <c r="J158" s="12" t="s">
        <v>379</v>
      </c>
      <c r="K158" s="18">
        <v>4</v>
      </c>
      <c r="L158" s="13">
        <v>70000000</v>
      </c>
      <c r="M158" s="13">
        <v>280000000</v>
      </c>
      <c r="N158" s="13">
        <v>0</v>
      </c>
      <c r="O158" s="13">
        <v>140000000</v>
      </c>
      <c r="P158" s="13">
        <v>0</v>
      </c>
      <c r="Q158" s="13">
        <v>70000000</v>
      </c>
      <c r="R158" s="13">
        <v>0</v>
      </c>
      <c r="S158" s="13">
        <v>70000000</v>
      </c>
    </row>
    <row r="159" spans="1:19" ht="28.9">
      <c r="A159" s="573"/>
      <c r="B159" s="573"/>
      <c r="C159" s="573"/>
      <c r="D159" s="573"/>
      <c r="E159" s="573"/>
      <c r="F159" s="11">
        <v>4301032</v>
      </c>
      <c r="G159" s="19" t="s">
        <v>380</v>
      </c>
      <c r="H159" s="19" t="s">
        <v>380</v>
      </c>
      <c r="I159" s="11">
        <v>430103200</v>
      </c>
      <c r="J159" s="12" t="s">
        <v>381</v>
      </c>
      <c r="K159" s="18">
        <v>8</v>
      </c>
      <c r="L159" s="13">
        <v>30000000</v>
      </c>
      <c r="M159" s="13">
        <v>240000000</v>
      </c>
      <c r="N159" s="13">
        <v>0</v>
      </c>
      <c r="O159" s="13">
        <v>200000000</v>
      </c>
      <c r="P159" s="13">
        <v>0</v>
      </c>
      <c r="Q159" s="13">
        <v>40000000</v>
      </c>
      <c r="R159" s="13">
        <v>0</v>
      </c>
      <c r="S159" s="13">
        <v>0</v>
      </c>
    </row>
    <row r="160" spans="1:19" ht="28.9">
      <c r="A160" s="573"/>
      <c r="B160" s="573"/>
      <c r="C160" s="573"/>
      <c r="D160" s="573"/>
      <c r="E160" s="573"/>
      <c r="F160" s="11">
        <v>4301037</v>
      </c>
      <c r="G160" s="19" t="s">
        <v>382</v>
      </c>
      <c r="H160" s="19" t="s">
        <v>382</v>
      </c>
      <c r="I160" s="11">
        <v>430103700</v>
      </c>
      <c r="J160" s="12" t="s">
        <v>383</v>
      </c>
      <c r="K160" s="18">
        <v>1000</v>
      </c>
      <c r="L160" s="13">
        <v>80000</v>
      </c>
      <c r="M160" s="13">
        <v>80000000</v>
      </c>
      <c r="N160" s="13">
        <v>0</v>
      </c>
      <c r="O160" s="13">
        <v>80000000</v>
      </c>
      <c r="P160" s="13">
        <v>0</v>
      </c>
      <c r="Q160" s="13">
        <v>0</v>
      </c>
      <c r="R160" s="13">
        <v>0</v>
      </c>
      <c r="S160" s="13">
        <v>0</v>
      </c>
    </row>
    <row r="161" spans="1:19" ht="28.9">
      <c r="A161" s="573"/>
      <c r="B161" s="573"/>
      <c r="C161" s="573"/>
      <c r="D161" s="573"/>
      <c r="E161" s="573"/>
      <c r="F161" s="11" t="s">
        <v>970</v>
      </c>
      <c r="G161" s="19" t="s">
        <v>384</v>
      </c>
      <c r="H161" s="19" t="s">
        <v>971</v>
      </c>
      <c r="I161" s="11" t="s">
        <v>972</v>
      </c>
      <c r="J161" s="12" t="s">
        <v>973</v>
      </c>
      <c r="K161" s="18">
        <v>4</v>
      </c>
      <c r="L161" s="13">
        <v>60000000</v>
      </c>
      <c r="M161" s="13">
        <v>240000000</v>
      </c>
      <c r="N161" s="13">
        <v>0</v>
      </c>
      <c r="O161" s="13">
        <v>100000000</v>
      </c>
      <c r="P161" s="13">
        <v>0</v>
      </c>
      <c r="Q161" s="13">
        <v>70000000</v>
      </c>
      <c r="R161" s="13">
        <v>0</v>
      </c>
      <c r="S161" s="13">
        <v>70000000</v>
      </c>
    </row>
    <row r="162" spans="1:19" ht="28.9">
      <c r="A162" s="573"/>
      <c r="B162" s="574"/>
      <c r="C162" s="574"/>
      <c r="D162" s="574"/>
      <c r="E162" s="574"/>
      <c r="F162" s="11" t="s">
        <v>974</v>
      </c>
      <c r="G162" s="19" t="s">
        <v>386</v>
      </c>
      <c r="H162" s="19" t="s">
        <v>975</v>
      </c>
      <c r="I162" s="11" t="s">
        <v>976</v>
      </c>
      <c r="J162" s="12" t="s">
        <v>977</v>
      </c>
      <c r="K162" s="18">
        <v>1</v>
      </c>
      <c r="L162" s="13">
        <v>70000000</v>
      </c>
      <c r="M162" s="13">
        <v>70000000</v>
      </c>
      <c r="N162" s="13">
        <v>0</v>
      </c>
      <c r="O162" s="13">
        <v>70000000</v>
      </c>
      <c r="P162" s="13">
        <v>0</v>
      </c>
      <c r="Q162" s="13">
        <v>0</v>
      </c>
      <c r="R162" s="13">
        <v>0</v>
      </c>
      <c r="S162" s="13">
        <v>0</v>
      </c>
    </row>
    <row r="163" spans="1:19" ht="28.9">
      <c r="A163" s="573"/>
      <c r="B163" s="572">
        <v>43</v>
      </c>
      <c r="C163" s="572" t="s">
        <v>368</v>
      </c>
      <c r="D163" s="572">
        <v>4301</v>
      </c>
      <c r="E163" s="572" t="s">
        <v>978</v>
      </c>
      <c r="F163" s="11">
        <v>4301001</v>
      </c>
      <c r="G163" s="19" t="s">
        <v>493</v>
      </c>
      <c r="H163" s="19" t="s">
        <v>971</v>
      </c>
      <c r="I163" s="11">
        <v>430100100</v>
      </c>
      <c r="J163" s="12" t="s">
        <v>524</v>
      </c>
      <c r="K163" s="18">
        <v>15</v>
      </c>
      <c r="L163" s="13">
        <v>5000000</v>
      </c>
      <c r="M163" s="13">
        <v>75000000</v>
      </c>
      <c r="N163" s="13">
        <v>0</v>
      </c>
      <c r="O163" s="13">
        <v>75000000</v>
      </c>
      <c r="P163" s="13">
        <v>0</v>
      </c>
      <c r="Q163" s="13">
        <v>0</v>
      </c>
      <c r="R163" s="13">
        <v>0</v>
      </c>
      <c r="S163" s="13">
        <v>0</v>
      </c>
    </row>
    <row r="164" spans="1:19" ht="28.9">
      <c r="A164" s="573"/>
      <c r="B164" s="573">
        <v>43</v>
      </c>
      <c r="C164" s="573"/>
      <c r="D164" s="573"/>
      <c r="E164" s="573"/>
      <c r="F164" s="11">
        <v>4301034</v>
      </c>
      <c r="G164" s="19" t="s">
        <v>495</v>
      </c>
      <c r="H164" s="19" t="s">
        <v>979</v>
      </c>
      <c r="I164" s="11">
        <v>430103400</v>
      </c>
      <c r="J164" s="12" t="s">
        <v>980</v>
      </c>
      <c r="K164" s="18">
        <v>20</v>
      </c>
      <c r="L164" s="13">
        <v>10000000</v>
      </c>
      <c r="M164" s="13">
        <v>200000000</v>
      </c>
      <c r="N164" s="13">
        <v>0</v>
      </c>
      <c r="O164" s="13">
        <v>50000000</v>
      </c>
      <c r="P164" s="13">
        <v>0</v>
      </c>
      <c r="Q164" s="13">
        <v>75000000</v>
      </c>
      <c r="R164" s="13">
        <v>0</v>
      </c>
      <c r="S164" s="13">
        <v>75000000</v>
      </c>
    </row>
    <row r="165" spans="1:19" ht="28.9">
      <c r="A165" s="573"/>
      <c r="B165" s="573">
        <v>43</v>
      </c>
      <c r="C165" s="573"/>
      <c r="D165" s="573"/>
      <c r="E165" s="573"/>
      <c r="F165" s="11">
        <v>4301004</v>
      </c>
      <c r="G165" s="19" t="s">
        <v>372</v>
      </c>
      <c r="H165" s="19" t="s">
        <v>372</v>
      </c>
      <c r="I165" s="11">
        <v>430100401</v>
      </c>
      <c r="J165" s="12" t="s">
        <v>981</v>
      </c>
      <c r="K165" s="18">
        <v>20</v>
      </c>
      <c r="L165" s="13">
        <v>10000000</v>
      </c>
      <c r="M165" s="13">
        <v>200000000</v>
      </c>
      <c r="N165" s="13">
        <v>0</v>
      </c>
      <c r="O165" s="13">
        <v>50000000</v>
      </c>
      <c r="P165" s="13">
        <v>0</v>
      </c>
      <c r="Q165" s="13">
        <v>75000000</v>
      </c>
      <c r="R165" s="13">
        <v>0</v>
      </c>
      <c r="S165" s="13">
        <v>75000000</v>
      </c>
    </row>
    <row r="166" spans="1:19" ht="30" customHeight="1">
      <c r="A166" s="573"/>
      <c r="B166" s="573">
        <v>43</v>
      </c>
      <c r="C166" s="573"/>
      <c r="D166" s="573"/>
      <c r="E166" s="573"/>
      <c r="F166" s="11">
        <v>4301007</v>
      </c>
      <c r="G166" s="19" t="s">
        <v>982</v>
      </c>
      <c r="H166" s="19" t="s">
        <v>982</v>
      </c>
      <c r="I166" s="11">
        <v>430100702</v>
      </c>
      <c r="J166" s="12" t="s">
        <v>375</v>
      </c>
      <c r="K166" s="18">
        <v>1</v>
      </c>
      <c r="L166" s="13">
        <v>10000000000</v>
      </c>
      <c r="M166" s="13">
        <v>10000000000</v>
      </c>
      <c r="N166" s="13">
        <v>0</v>
      </c>
      <c r="O166" s="13">
        <v>0</v>
      </c>
      <c r="P166" s="13">
        <v>0</v>
      </c>
      <c r="Q166" s="13">
        <v>10000000000</v>
      </c>
      <c r="R166" s="13">
        <v>0</v>
      </c>
      <c r="S166" s="13">
        <v>0</v>
      </c>
    </row>
    <row r="167" spans="1:19" ht="28.9">
      <c r="A167" s="573"/>
      <c r="B167" s="573">
        <v>43</v>
      </c>
      <c r="C167" s="573"/>
      <c r="D167" s="573"/>
      <c r="E167" s="573"/>
      <c r="F167" s="11">
        <v>4301001</v>
      </c>
      <c r="G167" s="19" t="s">
        <v>971</v>
      </c>
      <c r="H167" s="19" t="s">
        <v>971</v>
      </c>
      <c r="I167" s="11">
        <v>430100100</v>
      </c>
      <c r="J167" s="12" t="s">
        <v>524</v>
      </c>
      <c r="K167" s="18">
        <v>15</v>
      </c>
      <c r="L167" s="13">
        <v>5000000</v>
      </c>
      <c r="M167" s="13">
        <v>75000000</v>
      </c>
      <c r="N167" s="13">
        <v>0</v>
      </c>
      <c r="O167" s="13">
        <v>75000000</v>
      </c>
      <c r="P167" s="13">
        <v>0</v>
      </c>
      <c r="Q167" s="13">
        <v>0</v>
      </c>
      <c r="R167" s="13">
        <v>0</v>
      </c>
      <c r="S167" s="13">
        <v>0</v>
      </c>
    </row>
    <row r="168" spans="1:19" ht="28.9">
      <c r="A168" s="573"/>
      <c r="B168" s="573">
        <v>43</v>
      </c>
      <c r="C168" s="573"/>
      <c r="D168" s="573"/>
      <c r="E168" s="573"/>
      <c r="F168" s="11">
        <v>4301032</v>
      </c>
      <c r="G168" s="19" t="s">
        <v>380</v>
      </c>
      <c r="H168" s="19" t="s">
        <v>380</v>
      </c>
      <c r="I168" s="11">
        <v>430103200</v>
      </c>
      <c r="J168" s="12" t="s">
        <v>381</v>
      </c>
      <c r="K168" s="18">
        <v>20</v>
      </c>
      <c r="L168" s="13">
        <v>10000000</v>
      </c>
      <c r="M168" s="13">
        <v>200000000</v>
      </c>
      <c r="N168" s="13">
        <v>0</v>
      </c>
      <c r="O168" s="13">
        <v>50000000</v>
      </c>
      <c r="P168" s="13">
        <v>0</v>
      </c>
      <c r="Q168" s="13">
        <v>75000000</v>
      </c>
      <c r="R168" s="13">
        <v>0</v>
      </c>
      <c r="S168" s="13">
        <v>75000000</v>
      </c>
    </row>
    <row r="169" spans="1:19" ht="28.9">
      <c r="A169" s="573"/>
      <c r="B169" s="573">
        <v>43</v>
      </c>
      <c r="C169" s="573"/>
      <c r="D169" s="574"/>
      <c r="E169" s="573"/>
      <c r="F169" s="11">
        <v>4301037</v>
      </c>
      <c r="G169" s="19" t="s">
        <v>382</v>
      </c>
      <c r="H169" s="19" t="s">
        <v>382</v>
      </c>
      <c r="I169" s="11">
        <v>430103700</v>
      </c>
      <c r="J169" s="12" t="s">
        <v>383</v>
      </c>
      <c r="K169" s="18">
        <v>1</v>
      </c>
      <c r="L169" s="13">
        <v>10000000000</v>
      </c>
      <c r="M169" s="13">
        <v>10000000000</v>
      </c>
      <c r="N169" s="13">
        <v>0</v>
      </c>
      <c r="O169" s="13">
        <v>0</v>
      </c>
      <c r="P169" s="13">
        <v>0</v>
      </c>
      <c r="Q169" s="13">
        <v>10000000000</v>
      </c>
      <c r="R169" s="13">
        <v>0</v>
      </c>
      <c r="S169" s="13">
        <v>0</v>
      </c>
    </row>
    <row r="170" spans="1:19" ht="28.9">
      <c r="A170" s="573"/>
      <c r="B170" s="573">
        <v>43</v>
      </c>
      <c r="C170" s="573"/>
      <c r="D170" s="572">
        <v>4302</v>
      </c>
      <c r="E170" s="573"/>
      <c r="F170" s="11">
        <v>4302001</v>
      </c>
      <c r="G170" s="19" t="s">
        <v>497</v>
      </c>
      <c r="H170" s="19" t="s">
        <v>493</v>
      </c>
      <c r="I170" s="11">
        <v>430200100</v>
      </c>
      <c r="J170" s="12" t="s">
        <v>494</v>
      </c>
      <c r="K170" s="18">
        <v>1</v>
      </c>
      <c r="L170" s="13">
        <v>10000000000</v>
      </c>
      <c r="M170" s="13">
        <v>10000000000</v>
      </c>
      <c r="N170" s="13">
        <v>0</v>
      </c>
      <c r="O170" s="13">
        <v>0</v>
      </c>
      <c r="P170" s="13">
        <v>0</v>
      </c>
      <c r="Q170" s="13">
        <v>10000000000</v>
      </c>
      <c r="R170" s="13">
        <v>0</v>
      </c>
      <c r="S170" s="13">
        <v>0</v>
      </c>
    </row>
    <row r="171" spans="1:19" ht="28.9">
      <c r="A171" s="573"/>
      <c r="B171" s="574">
        <v>43</v>
      </c>
      <c r="C171" s="574"/>
      <c r="D171" s="574"/>
      <c r="E171" s="574"/>
      <c r="F171" s="11">
        <v>4301003</v>
      </c>
      <c r="G171" s="19" t="s">
        <v>370</v>
      </c>
      <c r="H171" s="19" t="s">
        <v>370</v>
      </c>
      <c r="I171" s="11">
        <v>430100302</v>
      </c>
      <c r="J171" s="12" t="s">
        <v>983</v>
      </c>
      <c r="K171" s="18">
        <v>15</v>
      </c>
      <c r="L171" s="13">
        <v>5000000</v>
      </c>
      <c r="M171" s="13">
        <v>75000000</v>
      </c>
      <c r="N171" s="13">
        <v>0</v>
      </c>
      <c r="O171" s="13">
        <v>75000000</v>
      </c>
      <c r="P171" s="13">
        <v>0</v>
      </c>
      <c r="Q171" s="13">
        <v>0</v>
      </c>
      <c r="R171" s="13">
        <v>0</v>
      </c>
      <c r="S171" s="13">
        <v>0</v>
      </c>
    </row>
    <row r="172" spans="1:19" ht="28.9">
      <c r="A172" s="573"/>
      <c r="B172" s="572">
        <v>40</v>
      </c>
      <c r="C172" s="572" t="s">
        <v>223</v>
      </c>
      <c r="D172" s="572">
        <v>4001</v>
      </c>
      <c r="E172" s="572" t="s">
        <v>984</v>
      </c>
      <c r="F172" s="11">
        <v>4001032</v>
      </c>
      <c r="G172" s="19" t="s">
        <v>500</v>
      </c>
      <c r="H172" s="19" t="s">
        <v>500</v>
      </c>
      <c r="I172" s="11" t="s">
        <v>985</v>
      </c>
      <c r="J172" s="12" t="s">
        <v>986</v>
      </c>
      <c r="K172" s="18">
        <v>100</v>
      </c>
      <c r="L172" s="13">
        <v>11000000</v>
      </c>
      <c r="M172" s="13">
        <v>1100000000</v>
      </c>
      <c r="N172" s="13">
        <v>0</v>
      </c>
      <c r="O172" s="13">
        <v>500000000</v>
      </c>
      <c r="P172" s="13">
        <v>600000000</v>
      </c>
      <c r="Q172" s="13">
        <v>0</v>
      </c>
      <c r="R172" s="13">
        <v>0</v>
      </c>
      <c r="S172" s="13">
        <v>0</v>
      </c>
    </row>
    <row r="173" spans="1:19" ht="28.9">
      <c r="A173" s="573"/>
      <c r="B173" s="573"/>
      <c r="C173" s="573"/>
      <c r="D173" s="573">
        <v>4001</v>
      </c>
      <c r="E173" s="573"/>
      <c r="F173" s="11">
        <v>4001001</v>
      </c>
      <c r="G173" s="19" t="s">
        <v>506</v>
      </c>
      <c r="H173" s="19" t="s">
        <v>506</v>
      </c>
      <c r="I173" s="11" t="s">
        <v>987</v>
      </c>
      <c r="J173" s="12" t="s">
        <v>507</v>
      </c>
      <c r="K173" s="18">
        <v>400</v>
      </c>
      <c r="L173" s="13">
        <v>320000</v>
      </c>
      <c r="M173" s="13">
        <v>128000000</v>
      </c>
      <c r="N173" s="13">
        <v>0</v>
      </c>
      <c r="O173" s="13">
        <v>128000000</v>
      </c>
      <c r="P173" s="13">
        <v>0</v>
      </c>
      <c r="Q173" s="13">
        <v>0</v>
      </c>
      <c r="R173" s="13">
        <v>0</v>
      </c>
      <c r="S173" s="13">
        <v>0</v>
      </c>
    </row>
    <row r="174" spans="1:19">
      <c r="A174" s="573"/>
      <c r="B174" s="573"/>
      <c r="C174" s="573"/>
      <c r="D174" s="573"/>
      <c r="E174" s="573"/>
      <c r="F174" s="11">
        <v>4001014</v>
      </c>
      <c r="G174" s="19" t="s">
        <v>509</v>
      </c>
      <c r="H174" s="19" t="s">
        <v>509</v>
      </c>
      <c r="I174" s="11">
        <v>400101400</v>
      </c>
      <c r="J174" s="12" t="s">
        <v>509</v>
      </c>
      <c r="K174" s="18">
        <v>50</v>
      </c>
      <c r="L174" s="13">
        <v>62000000</v>
      </c>
      <c r="M174" s="13">
        <v>3100000000</v>
      </c>
      <c r="N174" s="13">
        <v>0</v>
      </c>
      <c r="O174" s="13">
        <v>0</v>
      </c>
      <c r="P174" s="13">
        <v>1100000000</v>
      </c>
      <c r="Q174" s="13">
        <v>2000000000</v>
      </c>
      <c r="R174" s="13">
        <v>0</v>
      </c>
      <c r="S174" s="13">
        <v>0</v>
      </c>
    </row>
    <row r="175" spans="1:19" ht="28.9">
      <c r="A175" s="574"/>
      <c r="B175" s="574"/>
      <c r="C175" s="574"/>
      <c r="D175" s="574">
        <v>1303</v>
      </c>
      <c r="E175" s="574"/>
      <c r="F175" s="11">
        <v>4001032</v>
      </c>
      <c r="G175" s="19" t="s">
        <v>500</v>
      </c>
      <c r="H175" s="19" t="s">
        <v>500</v>
      </c>
      <c r="I175" s="11">
        <v>400103200</v>
      </c>
      <c r="J175" s="12" t="s">
        <v>501</v>
      </c>
      <c r="K175" s="18">
        <v>50</v>
      </c>
      <c r="L175" s="13">
        <v>62000000</v>
      </c>
      <c r="M175" s="13">
        <v>3100000000</v>
      </c>
      <c r="N175" s="13">
        <v>0</v>
      </c>
      <c r="O175" s="13">
        <v>0</v>
      </c>
      <c r="P175" s="13">
        <v>1100000000</v>
      </c>
      <c r="Q175" s="13">
        <v>2000000000</v>
      </c>
      <c r="R175" s="13">
        <v>0</v>
      </c>
      <c r="S175" s="13">
        <v>0</v>
      </c>
    </row>
    <row r="176" spans="1:19" ht="15" customHeight="1">
      <c r="A176" s="581"/>
      <c r="B176" s="573">
        <v>17</v>
      </c>
      <c r="C176" s="573" t="s">
        <v>510</v>
      </c>
      <c r="D176" s="573">
        <v>1709</v>
      </c>
      <c r="E176" s="572" t="s">
        <v>988</v>
      </c>
      <c r="F176" s="11">
        <v>1709016</v>
      </c>
      <c r="G176" s="19" t="s">
        <v>514</v>
      </c>
      <c r="H176" s="19" t="s">
        <v>514</v>
      </c>
      <c r="I176" s="11" t="s">
        <v>989</v>
      </c>
      <c r="J176" s="12" t="s">
        <v>514</v>
      </c>
      <c r="K176" s="18">
        <v>1</v>
      </c>
      <c r="L176" s="13">
        <v>270000000</v>
      </c>
      <c r="M176" s="13">
        <v>270000000</v>
      </c>
      <c r="N176" s="13">
        <v>70000000</v>
      </c>
      <c r="O176" s="13">
        <v>0</v>
      </c>
      <c r="P176" s="13">
        <v>0</v>
      </c>
      <c r="Q176" s="13">
        <v>200000000</v>
      </c>
      <c r="R176" s="13">
        <v>0</v>
      </c>
      <c r="S176" s="13">
        <v>0</v>
      </c>
    </row>
    <row r="177" spans="1:19" ht="45" customHeight="1">
      <c r="A177" s="582"/>
      <c r="B177" s="573">
        <v>17</v>
      </c>
      <c r="C177" s="573"/>
      <c r="D177" s="573">
        <v>1709</v>
      </c>
      <c r="E177" s="573"/>
      <c r="F177" s="11" t="s">
        <v>990</v>
      </c>
      <c r="G177" s="19" t="s">
        <v>515</v>
      </c>
      <c r="H177" s="19" t="s">
        <v>991</v>
      </c>
      <c r="I177" s="11" t="s">
        <v>992</v>
      </c>
      <c r="J177" s="12" t="s">
        <v>993</v>
      </c>
      <c r="K177" s="18">
        <v>1</v>
      </c>
      <c r="L177" s="13">
        <v>26597453</v>
      </c>
      <c r="M177" s="13">
        <v>26597453</v>
      </c>
      <c r="N177" s="13">
        <v>26597453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</row>
    <row r="178" spans="1:19">
      <c r="A178" s="582"/>
      <c r="B178" s="574">
        <v>17</v>
      </c>
      <c r="C178" s="574"/>
      <c r="D178" s="574">
        <v>1709</v>
      </c>
      <c r="E178" s="574"/>
      <c r="F178" s="11">
        <v>1709078</v>
      </c>
      <c r="G178" s="19" t="s">
        <v>517</v>
      </c>
      <c r="H178" s="19" t="s">
        <v>517</v>
      </c>
      <c r="I178" s="11" t="s">
        <v>994</v>
      </c>
      <c r="J178" s="12" t="s">
        <v>518</v>
      </c>
      <c r="K178" s="18">
        <v>1</v>
      </c>
      <c r="L178" s="13">
        <v>1150000000</v>
      </c>
      <c r="M178" s="13">
        <v>1150000000</v>
      </c>
      <c r="N178" s="13">
        <v>150000000</v>
      </c>
      <c r="O178" s="13">
        <v>0</v>
      </c>
      <c r="P178" s="13">
        <v>0</v>
      </c>
      <c r="Q178" s="13">
        <v>1000000000</v>
      </c>
      <c r="R178" s="13">
        <v>0</v>
      </c>
      <c r="S178" s="13">
        <v>0</v>
      </c>
    </row>
    <row r="179" spans="1:19" ht="43.15">
      <c r="A179" s="582"/>
      <c r="B179" s="572">
        <v>35</v>
      </c>
      <c r="C179" s="572" t="s">
        <v>519</v>
      </c>
      <c r="D179" s="572">
        <v>3502</v>
      </c>
      <c r="E179" s="572" t="s">
        <v>995</v>
      </c>
      <c r="F179" s="11">
        <v>3502010</v>
      </c>
      <c r="G179" s="19" t="s">
        <v>521</v>
      </c>
      <c r="H179" s="19" t="s">
        <v>521</v>
      </c>
      <c r="I179" s="11" t="s">
        <v>996</v>
      </c>
      <c r="J179" s="12" t="s">
        <v>522</v>
      </c>
      <c r="K179" s="18">
        <v>2</v>
      </c>
      <c r="L179" s="13">
        <v>75000000</v>
      </c>
      <c r="M179" s="13">
        <v>150000000</v>
      </c>
      <c r="N179" s="13">
        <v>150000000</v>
      </c>
      <c r="O179" s="13">
        <v>0</v>
      </c>
      <c r="P179" s="13">
        <v>0</v>
      </c>
      <c r="Q179" s="13">
        <v>0</v>
      </c>
      <c r="R179" s="13">
        <v>0</v>
      </c>
      <c r="S179" s="13">
        <v>0</v>
      </c>
    </row>
    <row r="180" spans="1:19" ht="28.9">
      <c r="A180" s="582"/>
      <c r="B180" s="573"/>
      <c r="C180" s="573" t="s">
        <v>519</v>
      </c>
      <c r="D180" s="573">
        <v>3502</v>
      </c>
      <c r="E180" s="573" t="s">
        <v>520</v>
      </c>
      <c r="F180" s="11">
        <v>3502019</v>
      </c>
      <c r="G180" s="19" t="s">
        <v>523</v>
      </c>
      <c r="H180" s="19" t="s">
        <v>523</v>
      </c>
      <c r="I180" s="11" t="s">
        <v>997</v>
      </c>
      <c r="J180" s="12" t="s">
        <v>524</v>
      </c>
      <c r="K180" s="18">
        <v>50</v>
      </c>
      <c r="L180" s="13">
        <v>3000000</v>
      </c>
      <c r="M180" s="13">
        <v>150000000</v>
      </c>
      <c r="N180" s="13">
        <v>150000000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</row>
    <row r="181" spans="1:19" ht="28.9">
      <c r="A181" s="582"/>
      <c r="B181" s="573"/>
      <c r="C181" s="573" t="s">
        <v>519</v>
      </c>
      <c r="D181" s="573">
        <v>3502</v>
      </c>
      <c r="E181" s="573" t="s">
        <v>520</v>
      </c>
      <c r="F181" s="11">
        <v>3502022</v>
      </c>
      <c r="G181" s="19" t="s">
        <v>525</v>
      </c>
      <c r="H181" s="19" t="s">
        <v>525</v>
      </c>
      <c r="I181" s="11" t="s">
        <v>998</v>
      </c>
      <c r="J181" s="12" t="s">
        <v>526</v>
      </c>
      <c r="K181" s="18">
        <v>5</v>
      </c>
      <c r="L181" s="13">
        <v>5000000</v>
      </c>
      <c r="M181" s="13">
        <v>25000000</v>
      </c>
      <c r="N181" s="13">
        <v>25000000</v>
      </c>
      <c r="O181" s="13">
        <v>0</v>
      </c>
      <c r="P181" s="13">
        <v>0</v>
      </c>
      <c r="Q181" s="13">
        <v>0</v>
      </c>
      <c r="R181" s="13">
        <v>0</v>
      </c>
      <c r="S181" s="13">
        <v>0</v>
      </c>
    </row>
    <row r="182" spans="1:19" ht="28.9">
      <c r="A182" s="582"/>
      <c r="B182" s="573"/>
      <c r="C182" s="573" t="s">
        <v>519</v>
      </c>
      <c r="D182" s="573">
        <v>3502</v>
      </c>
      <c r="E182" s="573" t="s">
        <v>520</v>
      </c>
      <c r="F182" s="11">
        <v>3502024</v>
      </c>
      <c r="G182" s="19" t="s">
        <v>527</v>
      </c>
      <c r="H182" s="19" t="s">
        <v>527</v>
      </c>
      <c r="I182" s="11" t="s">
        <v>999</v>
      </c>
      <c r="J182" s="12" t="s">
        <v>528</v>
      </c>
      <c r="K182" s="18">
        <v>8</v>
      </c>
      <c r="L182" s="13">
        <v>20000000</v>
      </c>
      <c r="M182" s="13">
        <v>160000000</v>
      </c>
      <c r="N182" s="13">
        <v>160000000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</row>
    <row r="183" spans="1:19" ht="28.9">
      <c r="A183" s="582"/>
      <c r="B183" s="573"/>
      <c r="C183" s="573" t="s">
        <v>519</v>
      </c>
      <c r="D183" s="573">
        <v>3502</v>
      </c>
      <c r="E183" s="573" t="s">
        <v>520</v>
      </c>
      <c r="F183" s="11">
        <v>3502025</v>
      </c>
      <c r="G183" s="19" t="s">
        <v>529</v>
      </c>
      <c r="H183" s="19" t="s">
        <v>529</v>
      </c>
      <c r="I183" s="11" t="s">
        <v>1000</v>
      </c>
      <c r="J183" s="12" t="s">
        <v>530</v>
      </c>
      <c r="K183" s="18">
        <v>2</v>
      </c>
      <c r="L183" s="13">
        <v>100000000</v>
      </c>
      <c r="M183" s="13">
        <v>200000000</v>
      </c>
      <c r="N183" s="13">
        <v>200000000</v>
      </c>
      <c r="O183" s="13">
        <v>0</v>
      </c>
      <c r="P183" s="13">
        <v>0</v>
      </c>
      <c r="Q183" s="13">
        <v>0</v>
      </c>
      <c r="R183" s="13">
        <v>0</v>
      </c>
      <c r="S183" s="13">
        <v>0</v>
      </c>
    </row>
    <row r="184" spans="1:19" ht="28.9">
      <c r="A184" s="582"/>
      <c r="B184" s="573"/>
      <c r="C184" s="573" t="s">
        <v>519</v>
      </c>
      <c r="D184" s="573">
        <v>3502</v>
      </c>
      <c r="E184" s="573" t="s">
        <v>520</v>
      </c>
      <c r="F184" s="11">
        <v>3502039</v>
      </c>
      <c r="G184" s="19" t="s">
        <v>531</v>
      </c>
      <c r="H184" s="19" t="s">
        <v>531</v>
      </c>
      <c r="I184" s="11" t="s">
        <v>1001</v>
      </c>
      <c r="J184" s="12" t="s">
        <v>532</v>
      </c>
      <c r="K184" s="18">
        <v>1</v>
      </c>
      <c r="L184" s="13">
        <v>150000000</v>
      </c>
      <c r="M184" s="13">
        <v>150000000</v>
      </c>
      <c r="N184" s="13">
        <v>150000000</v>
      </c>
      <c r="O184" s="13">
        <v>0</v>
      </c>
      <c r="P184" s="13">
        <v>0</v>
      </c>
      <c r="Q184" s="13">
        <v>0</v>
      </c>
      <c r="R184" s="13">
        <v>0</v>
      </c>
      <c r="S184" s="13">
        <v>0</v>
      </c>
    </row>
    <row r="185" spans="1:19" ht="28.9">
      <c r="A185" s="582"/>
      <c r="B185" s="573"/>
      <c r="C185" s="573" t="s">
        <v>519</v>
      </c>
      <c r="D185" s="573">
        <v>3502</v>
      </c>
      <c r="E185" s="573" t="s">
        <v>520</v>
      </c>
      <c r="F185" s="11">
        <v>3502045</v>
      </c>
      <c r="G185" s="19" t="s">
        <v>533</v>
      </c>
      <c r="H185" s="19" t="s">
        <v>533</v>
      </c>
      <c r="I185" s="11" t="s">
        <v>1002</v>
      </c>
      <c r="J185" s="12" t="s">
        <v>340</v>
      </c>
      <c r="K185" s="18">
        <v>2</v>
      </c>
      <c r="L185" s="13">
        <v>11000000</v>
      </c>
      <c r="M185" s="13">
        <v>22000000</v>
      </c>
      <c r="N185" s="13">
        <v>22000000</v>
      </c>
      <c r="O185" s="13">
        <v>0</v>
      </c>
      <c r="P185" s="13">
        <v>0</v>
      </c>
      <c r="Q185" s="13">
        <v>0</v>
      </c>
      <c r="R185" s="13">
        <v>0</v>
      </c>
      <c r="S185" s="13">
        <v>0</v>
      </c>
    </row>
    <row r="186" spans="1:19">
      <c r="A186" s="582"/>
      <c r="B186" s="573"/>
      <c r="C186" s="573" t="s">
        <v>519</v>
      </c>
      <c r="D186" s="573">
        <v>3502</v>
      </c>
      <c r="E186" s="573" t="s">
        <v>520</v>
      </c>
      <c r="F186" s="11">
        <v>3502046</v>
      </c>
      <c r="G186" s="19" t="s">
        <v>534</v>
      </c>
      <c r="H186" s="19" t="s">
        <v>534</v>
      </c>
      <c r="I186" s="11" t="s">
        <v>1003</v>
      </c>
      <c r="J186" s="12" t="s">
        <v>357</v>
      </c>
      <c r="K186" s="18">
        <v>2</v>
      </c>
      <c r="L186" s="13">
        <v>35000000</v>
      </c>
      <c r="M186" s="13">
        <v>70000000</v>
      </c>
      <c r="N186" s="13">
        <v>70000000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</row>
    <row r="187" spans="1:19">
      <c r="A187" s="582"/>
      <c r="B187" s="573"/>
      <c r="C187" s="573" t="s">
        <v>519</v>
      </c>
      <c r="D187" s="573">
        <v>3502</v>
      </c>
      <c r="E187" s="573" t="s">
        <v>520</v>
      </c>
      <c r="F187" s="11">
        <v>3502050</v>
      </c>
      <c r="G187" s="19" t="s">
        <v>535</v>
      </c>
      <c r="H187" s="19" t="s">
        <v>535</v>
      </c>
      <c r="I187" s="11" t="s">
        <v>1004</v>
      </c>
      <c r="J187" s="12" t="s">
        <v>535</v>
      </c>
      <c r="K187" s="18">
        <v>1</v>
      </c>
      <c r="L187" s="13">
        <v>1500000000</v>
      </c>
      <c r="M187" s="13">
        <v>1500000000</v>
      </c>
      <c r="N187" s="13">
        <v>500000000</v>
      </c>
      <c r="O187" s="13">
        <v>0</v>
      </c>
      <c r="P187" s="13">
        <v>0</v>
      </c>
      <c r="Q187" s="13">
        <v>1000000000</v>
      </c>
      <c r="R187" s="13">
        <v>0</v>
      </c>
      <c r="S187" s="13">
        <v>0</v>
      </c>
    </row>
    <row r="188" spans="1:19" ht="28.9">
      <c r="A188" s="582"/>
      <c r="B188" s="573"/>
      <c r="C188" s="573"/>
      <c r="D188" s="573"/>
      <c r="E188" s="573"/>
      <c r="F188" s="769" t="s">
        <v>1005</v>
      </c>
      <c r="G188" s="19" t="s">
        <v>580</v>
      </c>
      <c r="H188" s="19" t="s">
        <v>1006</v>
      </c>
      <c r="I188" s="770" t="s">
        <v>1007</v>
      </c>
      <c r="J188" s="12" t="s">
        <v>1008</v>
      </c>
      <c r="K188" s="18">
        <v>1</v>
      </c>
      <c r="L188" s="13">
        <v>25000000</v>
      </c>
      <c r="M188" s="13">
        <v>25000000</v>
      </c>
      <c r="N188" s="13">
        <v>25000000</v>
      </c>
      <c r="O188" s="13">
        <v>0</v>
      </c>
      <c r="P188" s="13">
        <v>0</v>
      </c>
      <c r="Q188" s="13">
        <v>0</v>
      </c>
      <c r="R188" s="13">
        <v>0</v>
      </c>
      <c r="S188" s="13">
        <v>0</v>
      </c>
    </row>
    <row r="189" spans="1:19" ht="28.9">
      <c r="A189" s="582"/>
      <c r="B189" s="573"/>
      <c r="C189" s="573"/>
      <c r="D189" s="573"/>
      <c r="E189" s="573"/>
      <c r="F189" s="769" t="s">
        <v>1009</v>
      </c>
      <c r="G189" s="19" t="s">
        <v>582</v>
      </c>
      <c r="H189" s="19" t="s">
        <v>1010</v>
      </c>
      <c r="I189" s="770" t="s">
        <v>1011</v>
      </c>
      <c r="J189" s="12" t="s">
        <v>1012</v>
      </c>
      <c r="K189" s="18">
        <v>1</v>
      </c>
      <c r="L189" s="13">
        <v>95000000</v>
      </c>
      <c r="M189" s="13">
        <v>95000000</v>
      </c>
      <c r="N189" s="13">
        <v>95000000</v>
      </c>
      <c r="O189" s="13">
        <v>0</v>
      </c>
      <c r="P189" s="13">
        <v>0</v>
      </c>
      <c r="Q189" s="13">
        <v>0</v>
      </c>
      <c r="R189" s="13">
        <v>0</v>
      </c>
      <c r="S189" s="13">
        <v>0</v>
      </c>
    </row>
    <row r="190" spans="1:19">
      <c r="A190" s="582"/>
      <c r="B190" s="574"/>
      <c r="C190" s="574" t="s">
        <v>519</v>
      </c>
      <c r="D190" s="574">
        <v>3502</v>
      </c>
      <c r="E190" s="574" t="s">
        <v>520</v>
      </c>
      <c r="F190" s="11">
        <v>3502059</v>
      </c>
      <c r="G190" s="19" t="s">
        <v>536</v>
      </c>
      <c r="H190" s="19" t="s">
        <v>536</v>
      </c>
      <c r="I190" s="11" t="s">
        <v>1013</v>
      </c>
      <c r="J190" s="12" t="s">
        <v>537</v>
      </c>
      <c r="K190" s="18">
        <v>1</v>
      </c>
      <c r="L190" s="13">
        <v>35000000</v>
      </c>
      <c r="M190" s="13">
        <v>35000000</v>
      </c>
      <c r="N190" s="13">
        <v>35000000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</row>
    <row r="191" spans="1:19" ht="28.9">
      <c r="A191" s="582"/>
      <c r="B191" s="572">
        <v>17</v>
      </c>
      <c r="C191" s="572" t="s">
        <v>510</v>
      </c>
      <c r="D191" s="572">
        <v>1702</v>
      </c>
      <c r="E191" s="572" t="s">
        <v>1014</v>
      </c>
      <c r="F191" s="11">
        <v>1702008</v>
      </c>
      <c r="G191" s="19" t="s">
        <v>539</v>
      </c>
      <c r="H191" s="19" t="s">
        <v>539</v>
      </c>
      <c r="I191" s="11" t="s">
        <v>1015</v>
      </c>
      <c r="J191" s="12" t="s">
        <v>540</v>
      </c>
      <c r="K191" s="18">
        <v>10</v>
      </c>
      <c r="L191" s="13">
        <v>10000000</v>
      </c>
      <c r="M191" s="13">
        <v>100000000</v>
      </c>
      <c r="N191" s="13">
        <v>100000000</v>
      </c>
      <c r="O191" s="13">
        <v>0</v>
      </c>
      <c r="P191" s="13">
        <v>0</v>
      </c>
      <c r="Q191" s="13">
        <v>0</v>
      </c>
      <c r="R191" s="13">
        <v>0</v>
      </c>
      <c r="S191" s="13">
        <v>0</v>
      </c>
    </row>
    <row r="192" spans="1:19" ht="28.9">
      <c r="A192" s="582"/>
      <c r="B192" s="573"/>
      <c r="C192" s="573" t="s">
        <v>510</v>
      </c>
      <c r="D192" s="573"/>
      <c r="E192" s="573"/>
      <c r="F192" s="11">
        <v>1702009</v>
      </c>
      <c r="G192" s="19" t="s">
        <v>541</v>
      </c>
      <c r="H192" s="19" t="s">
        <v>541</v>
      </c>
      <c r="I192" s="11" t="s">
        <v>1016</v>
      </c>
      <c r="J192" s="12" t="s">
        <v>542</v>
      </c>
      <c r="K192" s="18">
        <v>100</v>
      </c>
      <c r="L192" s="13">
        <v>500000</v>
      </c>
      <c r="M192" s="13">
        <v>50000000</v>
      </c>
      <c r="N192" s="13">
        <v>0</v>
      </c>
      <c r="O192" s="13">
        <v>50000000</v>
      </c>
      <c r="P192" s="13">
        <v>0</v>
      </c>
      <c r="Q192" s="13">
        <v>0</v>
      </c>
      <c r="R192" s="13">
        <v>0</v>
      </c>
      <c r="S192" s="13">
        <v>0</v>
      </c>
    </row>
    <row r="193" spans="1:19" ht="28.9">
      <c r="A193" s="582"/>
      <c r="B193" s="573"/>
      <c r="C193" s="573" t="s">
        <v>510</v>
      </c>
      <c r="D193" s="573"/>
      <c r="E193" s="573"/>
      <c r="F193" s="11">
        <v>1702014</v>
      </c>
      <c r="G193" s="19" t="s">
        <v>543</v>
      </c>
      <c r="H193" s="19" t="s">
        <v>543</v>
      </c>
      <c r="I193" s="11" t="s">
        <v>1017</v>
      </c>
      <c r="J193" s="12" t="s">
        <v>544</v>
      </c>
      <c r="K193" s="18">
        <v>50</v>
      </c>
      <c r="L193" s="13">
        <v>1000000</v>
      </c>
      <c r="M193" s="13">
        <v>50000000</v>
      </c>
      <c r="N193" s="13">
        <v>0</v>
      </c>
      <c r="O193" s="13">
        <v>50000000</v>
      </c>
      <c r="P193" s="13">
        <v>0</v>
      </c>
      <c r="Q193" s="13">
        <v>0</v>
      </c>
      <c r="R193" s="13">
        <v>0</v>
      </c>
      <c r="S193" s="13">
        <v>0</v>
      </c>
    </row>
    <row r="194" spans="1:19" ht="43.15">
      <c r="A194" s="582"/>
      <c r="B194" s="573"/>
      <c r="C194" s="573" t="s">
        <v>510</v>
      </c>
      <c r="D194" s="573"/>
      <c r="E194" s="573"/>
      <c r="F194" s="11">
        <v>1702017</v>
      </c>
      <c r="G194" s="19" t="s">
        <v>547</v>
      </c>
      <c r="H194" s="19" t="s">
        <v>547</v>
      </c>
      <c r="I194" s="11" t="s">
        <v>1018</v>
      </c>
      <c r="J194" s="12" t="s">
        <v>548</v>
      </c>
      <c r="K194" s="18">
        <v>50</v>
      </c>
      <c r="L194" s="13">
        <v>2000000</v>
      </c>
      <c r="M194" s="13">
        <v>100000000</v>
      </c>
      <c r="N194" s="13">
        <v>100000000</v>
      </c>
      <c r="O194" s="13">
        <v>0</v>
      </c>
      <c r="P194" s="13">
        <v>0</v>
      </c>
      <c r="Q194" s="13">
        <v>0</v>
      </c>
      <c r="R194" s="13">
        <v>0</v>
      </c>
      <c r="S194" s="13">
        <v>0</v>
      </c>
    </row>
    <row r="195" spans="1:19" ht="28.9">
      <c r="A195" s="582"/>
      <c r="B195" s="573"/>
      <c r="C195" s="573" t="s">
        <v>510</v>
      </c>
      <c r="D195" s="573"/>
      <c r="E195" s="573"/>
      <c r="F195" s="11">
        <v>1702032</v>
      </c>
      <c r="G195" s="19" t="s">
        <v>549</v>
      </c>
      <c r="H195" s="19" t="s">
        <v>549</v>
      </c>
      <c r="I195" s="11" t="s">
        <v>1019</v>
      </c>
      <c r="J195" s="12" t="s">
        <v>550</v>
      </c>
      <c r="K195" s="18">
        <v>1</v>
      </c>
      <c r="L195" s="13">
        <v>41000000</v>
      </c>
      <c r="M195" s="13">
        <v>41000000</v>
      </c>
      <c r="N195" s="13">
        <v>41000000</v>
      </c>
      <c r="O195" s="13">
        <v>0</v>
      </c>
      <c r="P195" s="13">
        <v>0</v>
      </c>
      <c r="Q195" s="13">
        <v>0</v>
      </c>
      <c r="R195" s="13">
        <v>0</v>
      </c>
      <c r="S195" s="13">
        <v>0</v>
      </c>
    </row>
    <row r="196" spans="1:19" ht="28.9">
      <c r="A196" s="582"/>
      <c r="B196" s="573"/>
      <c r="C196" s="573" t="s">
        <v>510</v>
      </c>
      <c r="D196" s="573"/>
      <c r="E196" s="573"/>
      <c r="F196" s="11">
        <v>1702035</v>
      </c>
      <c r="G196" s="19" t="s">
        <v>551</v>
      </c>
      <c r="H196" s="19" t="s">
        <v>551</v>
      </c>
      <c r="I196" s="11" t="s">
        <v>1020</v>
      </c>
      <c r="J196" s="12" t="s">
        <v>172</v>
      </c>
      <c r="K196" s="18">
        <v>100</v>
      </c>
      <c r="L196" s="13">
        <v>500000</v>
      </c>
      <c r="M196" s="13">
        <v>50000000</v>
      </c>
      <c r="N196" s="13">
        <v>0</v>
      </c>
      <c r="O196" s="13">
        <v>50000000</v>
      </c>
      <c r="P196" s="13">
        <v>0</v>
      </c>
      <c r="Q196" s="13">
        <v>0</v>
      </c>
      <c r="R196" s="13">
        <v>0</v>
      </c>
      <c r="S196" s="13">
        <v>0</v>
      </c>
    </row>
    <row r="197" spans="1:19" ht="28.9">
      <c r="A197" s="582"/>
      <c r="B197" s="573"/>
      <c r="C197" s="573" t="s">
        <v>510</v>
      </c>
      <c r="D197" s="573"/>
      <c r="E197" s="573"/>
      <c r="F197" s="11">
        <v>1702038</v>
      </c>
      <c r="G197" s="19" t="s">
        <v>552</v>
      </c>
      <c r="H197" s="19" t="s">
        <v>552</v>
      </c>
      <c r="I197" s="11" t="s">
        <v>1021</v>
      </c>
      <c r="J197" s="12" t="s">
        <v>553</v>
      </c>
      <c r="K197" s="18">
        <v>100</v>
      </c>
      <c r="L197" s="13">
        <v>500000</v>
      </c>
      <c r="M197" s="13">
        <v>50000000</v>
      </c>
      <c r="N197" s="13">
        <v>0</v>
      </c>
      <c r="O197" s="13">
        <v>50000000</v>
      </c>
      <c r="P197" s="13">
        <v>0</v>
      </c>
      <c r="Q197" s="13">
        <v>0</v>
      </c>
      <c r="R197" s="13">
        <v>0</v>
      </c>
      <c r="S197" s="13">
        <v>0</v>
      </c>
    </row>
    <row r="198" spans="1:19" ht="66.75" customHeight="1">
      <c r="A198" s="582"/>
      <c r="B198" s="573"/>
      <c r="C198" s="573" t="s">
        <v>510</v>
      </c>
      <c r="D198" s="573"/>
      <c r="E198" s="573"/>
      <c r="F198" s="11">
        <v>1702007</v>
      </c>
      <c r="G198" s="19" t="s">
        <v>1022</v>
      </c>
      <c r="H198" s="19" t="s">
        <v>1022</v>
      </c>
      <c r="I198" s="11">
        <v>170704200</v>
      </c>
      <c r="J198" s="12" t="s">
        <v>1023</v>
      </c>
      <c r="K198" s="18">
        <v>1</v>
      </c>
      <c r="L198" s="13">
        <v>51570475</v>
      </c>
      <c r="M198" s="13">
        <v>51570475</v>
      </c>
      <c r="N198" s="13">
        <v>0</v>
      </c>
      <c r="O198" s="13">
        <v>51570475</v>
      </c>
      <c r="P198" s="13">
        <v>0</v>
      </c>
      <c r="Q198" s="13">
        <v>0</v>
      </c>
      <c r="R198" s="13">
        <v>0</v>
      </c>
      <c r="S198" s="13">
        <v>0</v>
      </c>
    </row>
    <row r="199" spans="1:19" ht="49.5" customHeight="1">
      <c r="A199" s="582"/>
      <c r="B199" s="573"/>
      <c r="C199" s="573" t="s">
        <v>510</v>
      </c>
      <c r="D199" s="573"/>
      <c r="E199" s="573"/>
      <c r="F199" s="11" t="s">
        <v>1024</v>
      </c>
      <c r="G199" s="19" t="s">
        <v>1022</v>
      </c>
      <c r="H199" s="19" t="s">
        <v>1022</v>
      </c>
      <c r="I199" s="11" t="s">
        <v>1025</v>
      </c>
      <c r="J199" s="12" t="s">
        <v>1026</v>
      </c>
      <c r="K199" s="18">
        <v>2</v>
      </c>
      <c r="L199" s="13">
        <v>50000000</v>
      </c>
      <c r="M199" s="13">
        <v>100000000</v>
      </c>
      <c r="N199" s="13">
        <v>100000000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</row>
    <row r="200" spans="1:19" ht="28.9">
      <c r="A200" s="582"/>
      <c r="B200" s="573"/>
      <c r="C200" s="573" t="s">
        <v>510</v>
      </c>
      <c r="D200" s="571">
        <v>1704</v>
      </c>
      <c r="E200" s="573"/>
      <c r="F200" s="11">
        <v>1704014</v>
      </c>
      <c r="G200" s="19" t="s">
        <v>559</v>
      </c>
      <c r="H200" s="19" t="s">
        <v>559</v>
      </c>
      <c r="I200" s="11" t="s">
        <v>1027</v>
      </c>
      <c r="J200" s="12" t="s">
        <v>560</v>
      </c>
      <c r="K200" s="18">
        <v>300</v>
      </c>
      <c r="L200" s="13">
        <v>2000000</v>
      </c>
      <c r="M200" s="13">
        <v>600000000</v>
      </c>
      <c r="N200" s="13">
        <v>0</v>
      </c>
      <c r="O200" s="13">
        <v>9000000</v>
      </c>
      <c r="P200" s="13">
        <v>0</v>
      </c>
      <c r="Q200" s="13">
        <v>591000000</v>
      </c>
      <c r="R200" s="13">
        <v>0</v>
      </c>
      <c r="S200" s="13">
        <v>0</v>
      </c>
    </row>
    <row r="201" spans="1:19" ht="28.9">
      <c r="A201" s="582"/>
      <c r="B201" s="574"/>
      <c r="C201" s="574" t="s">
        <v>510</v>
      </c>
      <c r="D201" s="571"/>
      <c r="E201" s="574"/>
      <c r="F201" s="11">
        <v>1704017</v>
      </c>
      <c r="G201" s="19" t="s">
        <v>561</v>
      </c>
      <c r="H201" s="19" t="s">
        <v>561</v>
      </c>
      <c r="I201" s="11" t="s">
        <v>1028</v>
      </c>
      <c r="J201" s="12" t="s">
        <v>562</v>
      </c>
      <c r="K201" s="18">
        <v>100</v>
      </c>
      <c r="L201" s="13">
        <v>300000</v>
      </c>
      <c r="M201" s="13">
        <v>30000000</v>
      </c>
      <c r="N201" s="13">
        <v>30000000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</row>
    <row r="202" spans="1:19" ht="28.9">
      <c r="A202" s="582"/>
      <c r="B202" s="572">
        <v>36</v>
      </c>
      <c r="C202" s="572" t="s">
        <v>365</v>
      </c>
      <c r="D202" s="11">
        <v>3601</v>
      </c>
      <c r="E202" s="572" t="s">
        <v>1029</v>
      </c>
      <c r="F202" s="11">
        <v>3601009</v>
      </c>
      <c r="G202" s="19" t="s">
        <v>564</v>
      </c>
      <c r="H202" s="19" t="s">
        <v>564</v>
      </c>
      <c r="I202" s="11" t="s">
        <v>1030</v>
      </c>
      <c r="J202" s="12" t="s">
        <v>319</v>
      </c>
      <c r="K202" s="18">
        <v>2</v>
      </c>
      <c r="L202" s="13">
        <v>8500000</v>
      </c>
      <c r="M202" s="13">
        <v>17000000</v>
      </c>
      <c r="N202" s="13">
        <v>0</v>
      </c>
      <c r="O202" s="13">
        <v>17000000</v>
      </c>
      <c r="P202" s="13">
        <v>0</v>
      </c>
      <c r="Q202" s="13">
        <v>0</v>
      </c>
      <c r="R202" s="13">
        <v>0</v>
      </c>
      <c r="S202" s="13">
        <v>0</v>
      </c>
    </row>
    <row r="203" spans="1:19" ht="30" customHeight="1">
      <c r="A203" s="582"/>
      <c r="B203" s="573"/>
      <c r="C203" s="573"/>
      <c r="D203" s="572">
        <v>3602</v>
      </c>
      <c r="E203" s="573"/>
      <c r="F203" s="11">
        <v>3602002</v>
      </c>
      <c r="G203" s="19" t="s">
        <v>566</v>
      </c>
      <c r="H203" s="19" t="s">
        <v>566</v>
      </c>
      <c r="I203" s="11" t="s">
        <v>1031</v>
      </c>
      <c r="J203" s="12" t="s">
        <v>319</v>
      </c>
      <c r="K203" s="18">
        <v>4</v>
      </c>
      <c r="L203" s="13">
        <v>15000000</v>
      </c>
      <c r="M203" s="13">
        <v>60000000</v>
      </c>
      <c r="N203" s="13">
        <v>0</v>
      </c>
      <c r="O203" s="13">
        <v>60000000</v>
      </c>
      <c r="P203" s="13">
        <v>0</v>
      </c>
      <c r="Q203" s="13">
        <v>0</v>
      </c>
      <c r="R203" s="13">
        <v>0</v>
      </c>
      <c r="S203" s="13">
        <v>0</v>
      </c>
    </row>
    <row r="204" spans="1:19" ht="30" customHeight="1">
      <c r="A204" s="582"/>
      <c r="B204" s="573"/>
      <c r="C204" s="573"/>
      <c r="D204" s="573"/>
      <c r="E204" s="573"/>
      <c r="F204" s="11">
        <v>3602018</v>
      </c>
      <c r="G204" s="19" t="s">
        <v>567</v>
      </c>
      <c r="H204" s="19" t="s">
        <v>567</v>
      </c>
      <c r="I204" s="11" t="s">
        <v>1032</v>
      </c>
      <c r="J204" s="12" t="s">
        <v>568</v>
      </c>
      <c r="K204" s="18">
        <v>2</v>
      </c>
      <c r="L204" s="13">
        <v>80000000</v>
      </c>
      <c r="M204" s="13">
        <v>160000000</v>
      </c>
      <c r="N204" s="13">
        <v>0</v>
      </c>
      <c r="O204" s="13">
        <v>160000000</v>
      </c>
      <c r="P204" s="13">
        <v>0</v>
      </c>
      <c r="Q204" s="13">
        <v>0</v>
      </c>
      <c r="R204" s="13">
        <v>0</v>
      </c>
      <c r="S204" s="13">
        <v>0</v>
      </c>
    </row>
    <row r="205" spans="1:19" ht="30" customHeight="1">
      <c r="A205" s="582"/>
      <c r="B205" s="573"/>
      <c r="C205" s="573"/>
      <c r="D205" s="574"/>
      <c r="E205" s="573"/>
      <c r="F205" s="11">
        <v>3602032</v>
      </c>
      <c r="G205" s="19" t="s">
        <v>569</v>
      </c>
      <c r="H205" s="19" t="s">
        <v>569</v>
      </c>
      <c r="I205" s="11" t="s">
        <v>1033</v>
      </c>
      <c r="J205" s="12" t="s">
        <v>570</v>
      </c>
      <c r="K205" s="18">
        <v>4</v>
      </c>
      <c r="L205" s="13">
        <v>3600000</v>
      </c>
      <c r="M205" s="13">
        <v>14400000</v>
      </c>
      <c r="N205" s="13">
        <v>0</v>
      </c>
      <c r="O205" s="13">
        <v>14400000</v>
      </c>
      <c r="P205" s="13">
        <v>0</v>
      </c>
      <c r="Q205" s="13">
        <v>0</v>
      </c>
      <c r="R205" s="13">
        <v>0</v>
      </c>
      <c r="S205" s="13">
        <v>0</v>
      </c>
    </row>
    <row r="206" spans="1:19" ht="28.9">
      <c r="A206" s="582"/>
      <c r="B206" s="573"/>
      <c r="C206" s="573"/>
      <c r="D206" s="572">
        <v>3604</v>
      </c>
      <c r="E206" s="573"/>
      <c r="F206" s="11">
        <v>3604006</v>
      </c>
      <c r="G206" s="19" t="s">
        <v>595</v>
      </c>
      <c r="H206" s="19" t="s">
        <v>595</v>
      </c>
      <c r="I206" s="11" t="s">
        <v>1034</v>
      </c>
      <c r="J206" s="12" t="s">
        <v>172</v>
      </c>
      <c r="K206" s="18">
        <v>100</v>
      </c>
      <c r="L206" s="13">
        <v>500000</v>
      </c>
      <c r="M206" s="13">
        <v>50000000</v>
      </c>
      <c r="N206" s="13">
        <v>0</v>
      </c>
      <c r="O206" s="13">
        <v>50000000</v>
      </c>
      <c r="P206" s="13">
        <v>0</v>
      </c>
      <c r="Q206" s="13">
        <v>0</v>
      </c>
      <c r="R206" s="13">
        <v>0</v>
      </c>
      <c r="S206" s="13">
        <v>0</v>
      </c>
    </row>
    <row r="207" spans="1:19" ht="28.9">
      <c r="A207" s="582"/>
      <c r="B207" s="573"/>
      <c r="C207" s="573"/>
      <c r="D207" s="573"/>
      <c r="E207" s="573"/>
      <c r="F207" s="11">
        <v>3604009</v>
      </c>
      <c r="G207" s="19" t="s">
        <v>596</v>
      </c>
      <c r="H207" s="19" t="s">
        <v>596</v>
      </c>
      <c r="I207" s="11" t="s">
        <v>1035</v>
      </c>
      <c r="J207" s="12" t="s">
        <v>597</v>
      </c>
      <c r="K207" s="18">
        <v>2</v>
      </c>
      <c r="L207" s="13">
        <v>20000000</v>
      </c>
      <c r="M207" s="13">
        <v>40000000</v>
      </c>
      <c r="N207" s="13">
        <v>0</v>
      </c>
      <c r="O207" s="13">
        <v>40000000</v>
      </c>
      <c r="P207" s="13">
        <v>0</v>
      </c>
      <c r="Q207" s="13">
        <v>0</v>
      </c>
      <c r="R207" s="13">
        <v>0</v>
      </c>
      <c r="S207" s="13">
        <v>0</v>
      </c>
    </row>
    <row r="208" spans="1:19" ht="28.9">
      <c r="A208" s="582"/>
      <c r="B208" s="573"/>
      <c r="C208" s="573"/>
      <c r="D208" s="573"/>
      <c r="E208" s="573"/>
      <c r="F208" s="11">
        <v>3604009</v>
      </c>
      <c r="G208" s="19" t="s">
        <v>596</v>
      </c>
      <c r="H208" s="19" t="s">
        <v>596</v>
      </c>
      <c r="I208" s="11" t="s">
        <v>1036</v>
      </c>
      <c r="J208" s="12" t="s">
        <v>598</v>
      </c>
      <c r="K208" s="18">
        <v>1</v>
      </c>
      <c r="L208" s="13">
        <v>17170475</v>
      </c>
      <c r="M208" s="13">
        <v>17170475</v>
      </c>
      <c r="N208" s="13">
        <v>0</v>
      </c>
      <c r="O208" s="13">
        <v>17170475</v>
      </c>
      <c r="P208" s="13">
        <v>0</v>
      </c>
      <c r="Q208" s="13">
        <v>0</v>
      </c>
      <c r="R208" s="13">
        <v>0</v>
      </c>
      <c r="S208" s="13">
        <v>0</v>
      </c>
    </row>
    <row r="209" spans="1:19" ht="28.9">
      <c r="A209" s="582"/>
      <c r="B209" s="574"/>
      <c r="C209" s="574"/>
      <c r="D209" s="574"/>
      <c r="E209" s="574"/>
      <c r="F209" s="11">
        <v>3604022</v>
      </c>
      <c r="G209" s="19" t="s">
        <v>599</v>
      </c>
      <c r="H209" s="19" t="s">
        <v>599</v>
      </c>
      <c r="I209" s="11" t="s">
        <v>1037</v>
      </c>
      <c r="J209" s="12" t="s">
        <v>526</v>
      </c>
      <c r="K209" s="18">
        <v>4</v>
      </c>
      <c r="L209" s="13">
        <v>6378372</v>
      </c>
      <c r="M209" s="13">
        <v>25513488</v>
      </c>
      <c r="N209" s="13">
        <v>25513489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</row>
    <row r="210" spans="1:19" ht="60" customHeight="1">
      <c r="A210" s="582"/>
      <c r="B210" s="572">
        <v>17</v>
      </c>
      <c r="C210" s="572" t="s">
        <v>510</v>
      </c>
      <c r="D210" s="571">
        <v>1708</v>
      </c>
      <c r="E210" s="572" t="s">
        <v>1038</v>
      </c>
      <c r="F210" s="11">
        <v>1708018</v>
      </c>
      <c r="G210" s="19" t="s">
        <v>574</v>
      </c>
      <c r="H210" s="19" t="s">
        <v>574</v>
      </c>
      <c r="I210" s="11" t="s">
        <v>1039</v>
      </c>
      <c r="J210" s="12" t="s">
        <v>575</v>
      </c>
      <c r="K210" s="18">
        <v>300</v>
      </c>
      <c r="L210" s="13">
        <v>1000000</v>
      </c>
      <c r="M210" s="13">
        <v>300000000</v>
      </c>
      <c r="N210" s="13">
        <v>0</v>
      </c>
      <c r="O210" s="13">
        <v>50000000</v>
      </c>
      <c r="P210" s="13">
        <v>0</v>
      </c>
      <c r="Q210" s="13">
        <v>250000000</v>
      </c>
      <c r="R210" s="13">
        <v>0</v>
      </c>
      <c r="S210" s="13">
        <v>0</v>
      </c>
    </row>
    <row r="211" spans="1:19" ht="60" customHeight="1">
      <c r="A211" s="582"/>
      <c r="B211" s="573"/>
      <c r="C211" s="573"/>
      <c r="D211" s="571"/>
      <c r="E211" s="573"/>
      <c r="F211" s="11">
        <v>1708041</v>
      </c>
      <c r="G211" s="19" t="s">
        <v>578</v>
      </c>
      <c r="H211" s="19" t="s">
        <v>578</v>
      </c>
      <c r="I211" s="11" t="s">
        <v>1040</v>
      </c>
      <c r="J211" s="12" t="s">
        <v>579</v>
      </c>
      <c r="K211" s="18">
        <v>50</v>
      </c>
      <c r="L211" s="13">
        <v>1200000</v>
      </c>
      <c r="M211" s="13">
        <v>60000000</v>
      </c>
      <c r="N211" s="13">
        <v>60000000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</row>
    <row r="212" spans="1:19" ht="60" customHeight="1">
      <c r="A212" s="582"/>
      <c r="B212" s="573"/>
      <c r="C212" s="573"/>
      <c r="D212" s="572">
        <v>1702</v>
      </c>
      <c r="E212" s="573"/>
      <c r="F212" s="770">
        <v>1702010</v>
      </c>
      <c r="G212" s="19" t="s">
        <v>576</v>
      </c>
      <c r="H212" s="19" t="s">
        <v>1041</v>
      </c>
      <c r="I212" s="770">
        <v>170201000</v>
      </c>
      <c r="J212" s="12" t="s">
        <v>1042</v>
      </c>
      <c r="K212" s="18">
        <v>50</v>
      </c>
      <c r="L212" s="13">
        <v>900000</v>
      </c>
      <c r="M212" s="13">
        <v>45000000</v>
      </c>
      <c r="N212" s="13">
        <v>45000000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</row>
    <row r="213" spans="1:19" ht="60" customHeight="1">
      <c r="A213" s="582"/>
      <c r="B213" s="574"/>
      <c r="C213" s="574"/>
      <c r="D213" s="574"/>
      <c r="E213" s="574"/>
      <c r="F213" s="770">
        <v>1702023</v>
      </c>
      <c r="G213" s="19" t="s">
        <v>1043</v>
      </c>
      <c r="H213" s="19" t="s">
        <v>1043</v>
      </c>
      <c r="I213" s="770">
        <v>170202301</v>
      </c>
      <c r="J213" s="12" t="s">
        <v>1044</v>
      </c>
      <c r="K213" s="18">
        <v>50</v>
      </c>
      <c r="L213" s="13">
        <v>1200000</v>
      </c>
      <c r="M213" s="13">
        <v>60000000</v>
      </c>
      <c r="N213" s="13">
        <v>60000000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</row>
    <row r="214" spans="1:19" ht="28.9">
      <c r="A214" s="582"/>
      <c r="B214" s="572">
        <v>24</v>
      </c>
      <c r="C214" s="572" t="s">
        <v>584</v>
      </c>
      <c r="D214" s="11">
        <v>2404</v>
      </c>
      <c r="E214" s="572" t="s">
        <v>1045</v>
      </c>
      <c r="F214" s="11">
        <v>2404001</v>
      </c>
      <c r="G214" s="19" t="s">
        <v>586</v>
      </c>
      <c r="H214" s="19" t="s">
        <v>586</v>
      </c>
      <c r="I214" s="11" t="s">
        <v>1046</v>
      </c>
      <c r="J214" s="12" t="s">
        <v>586</v>
      </c>
      <c r="K214" s="18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</row>
    <row r="215" spans="1:19">
      <c r="A215" s="582"/>
      <c r="B215" s="573">
        <v>24</v>
      </c>
      <c r="C215" s="573" t="s">
        <v>584</v>
      </c>
      <c r="D215" s="572">
        <v>2402</v>
      </c>
      <c r="E215" s="573"/>
      <c r="F215" s="11">
        <v>2402001</v>
      </c>
      <c r="G215" s="19" t="s">
        <v>588</v>
      </c>
      <c r="H215" s="19" t="s">
        <v>588</v>
      </c>
      <c r="I215" s="11" t="s">
        <v>1047</v>
      </c>
      <c r="J215" s="12" t="s">
        <v>589</v>
      </c>
      <c r="K215" s="18">
        <v>2</v>
      </c>
      <c r="L215" s="13">
        <v>1200000000</v>
      </c>
      <c r="M215" s="13">
        <v>2400000000</v>
      </c>
      <c r="N215" s="13">
        <v>0</v>
      </c>
      <c r="O215" s="13">
        <v>0</v>
      </c>
      <c r="P215" s="13">
        <v>1200000000</v>
      </c>
      <c r="Q215" s="13">
        <v>1200000000</v>
      </c>
      <c r="R215" s="13">
        <v>0</v>
      </c>
      <c r="S215" s="13">
        <v>0</v>
      </c>
    </row>
    <row r="216" spans="1:19">
      <c r="A216" s="582"/>
      <c r="B216" s="573">
        <v>24</v>
      </c>
      <c r="C216" s="573" t="s">
        <v>584</v>
      </c>
      <c r="D216" s="573"/>
      <c r="E216" s="573"/>
      <c r="F216" s="11">
        <v>2402006</v>
      </c>
      <c r="G216" s="19" t="s">
        <v>590</v>
      </c>
      <c r="H216" s="19" t="s">
        <v>590</v>
      </c>
      <c r="I216" s="11" t="s">
        <v>1048</v>
      </c>
      <c r="J216" s="12" t="s">
        <v>590</v>
      </c>
      <c r="K216" s="18">
        <v>2</v>
      </c>
      <c r="L216" s="13">
        <v>380000000</v>
      </c>
      <c r="M216" s="13">
        <v>760000000</v>
      </c>
      <c r="N216" s="13">
        <v>760000000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</row>
    <row r="217" spans="1:19">
      <c r="A217" s="582"/>
      <c r="B217" s="573">
        <v>24</v>
      </c>
      <c r="C217" s="573" t="s">
        <v>584</v>
      </c>
      <c r="D217" s="573"/>
      <c r="E217" s="573"/>
      <c r="F217" s="11">
        <v>2402039</v>
      </c>
      <c r="G217" s="19" t="s">
        <v>591</v>
      </c>
      <c r="H217" s="19" t="s">
        <v>591</v>
      </c>
      <c r="I217" s="11" t="s">
        <v>1049</v>
      </c>
      <c r="J217" s="12" t="s">
        <v>592</v>
      </c>
      <c r="K217" s="18">
        <v>1</v>
      </c>
      <c r="L217" s="13">
        <v>1350000000</v>
      </c>
      <c r="M217" s="13">
        <v>1350000000</v>
      </c>
      <c r="N217" s="13">
        <v>0</v>
      </c>
      <c r="O217" s="13">
        <v>0</v>
      </c>
      <c r="P217" s="13">
        <v>350000000</v>
      </c>
      <c r="Q217" s="13">
        <v>1000000000</v>
      </c>
      <c r="R217" s="13">
        <v>0</v>
      </c>
      <c r="S217" s="13">
        <v>0</v>
      </c>
    </row>
    <row r="218" spans="1:19">
      <c r="A218" s="582"/>
      <c r="B218" s="573">
        <v>24</v>
      </c>
      <c r="C218" s="573" t="s">
        <v>584</v>
      </c>
      <c r="D218" s="573"/>
      <c r="E218" s="573"/>
      <c r="F218" s="11">
        <v>2402041</v>
      </c>
      <c r="G218" s="19" t="s">
        <v>593</v>
      </c>
      <c r="H218" s="19" t="s">
        <v>593</v>
      </c>
      <c r="I218" s="11" t="s">
        <v>1050</v>
      </c>
      <c r="J218" s="12" t="s">
        <v>593</v>
      </c>
      <c r="K218" s="18">
        <v>4</v>
      </c>
      <c r="L218" s="13">
        <v>150000000</v>
      </c>
      <c r="M218" s="13">
        <v>600000000</v>
      </c>
      <c r="N218" s="13">
        <v>100000000</v>
      </c>
      <c r="O218" s="13">
        <v>500000000</v>
      </c>
      <c r="P218" s="13">
        <v>0</v>
      </c>
      <c r="Q218" s="13">
        <v>0</v>
      </c>
      <c r="R218" s="13">
        <v>0</v>
      </c>
      <c r="S218" s="13">
        <v>0</v>
      </c>
    </row>
    <row r="219" spans="1:19">
      <c r="A219" s="582"/>
      <c r="B219" s="573"/>
      <c r="C219" s="573"/>
      <c r="D219" s="574"/>
      <c r="E219" s="573"/>
      <c r="F219" s="11" t="s">
        <v>1051</v>
      </c>
      <c r="G219" s="19" t="s">
        <v>610</v>
      </c>
      <c r="H219" s="19" t="s">
        <v>1052</v>
      </c>
      <c r="I219" s="11" t="s">
        <v>1053</v>
      </c>
      <c r="J219" s="12" t="s">
        <v>1054</v>
      </c>
      <c r="K219" s="18">
        <v>1</v>
      </c>
      <c r="L219" s="13">
        <v>80000000</v>
      </c>
      <c r="M219" s="13">
        <v>80000000</v>
      </c>
      <c r="N219" s="13">
        <v>80000000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</row>
    <row r="220" spans="1:19">
      <c r="A220" s="582"/>
      <c r="B220" s="573">
        <v>24</v>
      </c>
      <c r="C220" s="573" t="s">
        <v>584</v>
      </c>
      <c r="D220" s="11">
        <v>2409</v>
      </c>
      <c r="E220" s="573"/>
      <c r="F220" s="11">
        <v>2409039</v>
      </c>
      <c r="G220" s="19" t="s">
        <v>608</v>
      </c>
      <c r="H220" s="19" t="s">
        <v>608</v>
      </c>
      <c r="I220" s="11" t="s">
        <v>1055</v>
      </c>
      <c r="J220" s="12" t="s">
        <v>609</v>
      </c>
      <c r="K220" s="18">
        <v>2</v>
      </c>
      <c r="L220" s="13">
        <v>55000000</v>
      </c>
      <c r="M220" s="13">
        <v>110000000</v>
      </c>
      <c r="N220" s="13">
        <v>110000000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</row>
    <row r="221" spans="1:19">
      <c r="A221" s="582"/>
      <c r="B221" s="574">
        <v>24</v>
      </c>
      <c r="C221" s="574" t="s">
        <v>584</v>
      </c>
      <c r="D221" s="11">
        <v>2403</v>
      </c>
      <c r="E221" s="574"/>
      <c r="F221" s="11">
        <v>2403002</v>
      </c>
      <c r="G221" s="19" t="s">
        <v>613</v>
      </c>
      <c r="H221" s="19" t="s">
        <v>613</v>
      </c>
      <c r="I221" s="11" t="s">
        <v>1056</v>
      </c>
      <c r="J221" s="12" t="s">
        <v>614</v>
      </c>
      <c r="K221" s="18">
        <v>1</v>
      </c>
      <c r="L221" s="13">
        <v>1350000000</v>
      </c>
      <c r="M221" s="13">
        <v>1350000000</v>
      </c>
      <c r="N221" s="13">
        <v>350000000</v>
      </c>
      <c r="O221" s="13">
        <v>0</v>
      </c>
      <c r="P221" s="13">
        <v>0</v>
      </c>
      <c r="Q221" s="13">
        <v>1000000000</v>
      </c>
      <c r="R221" s="13">
        <v>0</v>
      </c>
      <c r="S221" s="13">
        <v>0</v>
      </c>
    </row>
    <row r="222" spans="1:19" ht="45" customHeight="1">
      <c r="A222" s="582"/>
      <c r="B222" s="572">
        <v>24</v>
      </c>
      <c r="C222" s="572" t="s">
        <v>584</v>
      </c>
      <c r="D222" s="572">
        <v>2408</v>
      </c>
      <c r="E222" s="572" t="s">
        <v>600</v>
      </c>
      <c r="F222" s="11">
        <v>2408006</v>
      </c>
      <c r="G222" s="19" t="s">
        <v>601</v>
      </c>
      <c r="H222" s="19" t="s">
        <v>601</v>
      </c>
      <c r="I222" s="11" t="s">
        <v>1057</v>
      </c>
      <c r="J222" s="12" t="s">
        <v>602</v>
      </c>
      <c r="K222" s="18">
        <v>2</v>
      </c>
      <c r="L222" s="13">
        <v>1000000000</v>
      </c>
      <c r="M222" s="13">
        <v>2000000000</v>
      </c>
      <c r="N222" s="13">
        <v>600000000</v>
      </c>
      <c r="O222" s="13">
        <v>0</v>
      </c>
      <c r="P222" s="13">
        <v>0</v>
      </c>
      <c r="Q222" s="13">
        <v>1400000000</v>
      </c>
      <c r="R222" s="13">
        <v>0</v>
      </c>
      <c r="S222" s="13">
        <v>0</v>
      </c>
    </row>
    <row r="223" spans="1:19" ht="45" customHeight="1">
      <c r="A223" s="582"/>
      <c r="B223" s="573">
        <v>24</v>
      </c>
      <c r="C223" s="573"/>
      <c r="D223" s="573"/>
      <c r="E223" s="573"/>
      <c r="F223" s="11">
        <v>2408008</v>
      </c>
      <c r="G223" s="19" t="s">
        <v>603</v>
      </c>
      <c r="H223" s="19" t="s">
        <v>603</v>
      </c>
      <c r="I223" s="11" t="s">
        <v>1058</v>
      </c>
      <c r="J223" s="12" t="s">
        <v>603</v>
      </c>
      <c r="K223" s="18">
        <v>2</v>
      </c>
      <c r="L223" s="13">
        <v>75000000</v>
      </c>
      <c r="M223" s="13">
        <v>150000000</v>
      </c>
      <c r="N223" s="13">
        <v>150000000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</row>
    <row r="224" spans="1:19" ht="45" customHeight="1">
      <c r="A224" s="582"/>
      <c r="B224" s="573">
        <v>24</v>
      </c>
      <c r="C224" s="573"/>
      <c r="D224" s="574"/>
      <c r="E224" s="573"/>
      <c r="F224" s="11" t="s">
        <v>1059</v>
      </c>
      <c r="G224" s="19" t="s">
        <v>606</v>
      </c>
      <c r="H224" s="19" t="s">
        <v>1060</v>
      </c>
      <c r="I224" s="11" t="s">
        <v>1061</v>
      </c>
      <c r="J224" s="12" t="s">
        <v>1062</v>
      </c>
      <c r="K224" s="18">
        <v>10</v>
      </c>
      <c r="L224" s="13">
        <v>5000000</v>
      </c>
      <c r="M224" s="13">
        <v>50000000</v>
      </c>
      <c r="N224" s="13">
        <v>50000000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</row>
    <row r="225" spans="1:19" ht="45" customHeight="1">
      <c r="A225" s="582"/>
      <c r="B225" s="573">
        <v>24</v>
      </c>
      <c r="C225" s="573"/>
      <c r="D225" s="21">
        <v>2402</v>
      </c>
      <c r="E225" s="573"/>
      <c r="F225" s="21">
        <v>2402127</v>
      </c>
      <c r="G225" s="34" t="s">
        <v>604</v>
      </c>
      <c r="H225" s="34" t="s">
        <v>1063</v>
      </c>
      <c r="I225" s="21" t="s">
        <v>1064</v>
      </c>
      <c r="J225" s="30" t="s">
        <v>1065</v>
      </c>
      <c r="K225" s="35">
        <v>1</v>
      </c>
      <c r="L225" s="36">
        <v>195629732</v>
      </c>
      <c r="M225" s="36">
        <v>195629732</v>
      </c>
      <c r="N225" s="36">
        <v>195629732</v>
      </c>
      <c r="O225" s="36">
        <v>0</v>
      </c>
      <c r="P225" s="36">
        <v>0</v>
      </c>
      <c r="Q225" s="36">
        <v>0</v>
      </c>
      <c r="R225" s="36">
        <v>0</v>
      </c>
      <c r="S225" s="36">
        <v>0</v>
      </c>
    </row>
    <row r="226" spans="1:19" ht="30" customHeight="1">
      <c r="A226" s="580"/>
      <c r="B226" s="571">
        <v>12</v>
      </c>
      <c r="C226" s="571" t="s">
        <v>618</v>
      </c>
      <c r="D226" s="571">
        <v>1202</v>
      </c>
      <c r="E226" s="571" t="s">
        <v>1066</v>
      </c>
      <c r="F226" s="11">
        <v>1202001</v>
      </c>
      <c r="G226" s="19" t="s">
        <v>643</v>
      </c>
      <c r="H226" s="19" t="s">
        <v>643</v>
      </c>
      <c r="I226" s="11" t="s">
        <v>1067</v>
      </c>
      <c r="J226" s="12" t="s">
        <v>644</v>
      </c>
      <c r="K226" s="18">
        <v>1</v>
      </c>
      <c r="L226" s="13">
        <v>300000000</v>
      </c>
      <c r="M226" s="13">
        <v>300000000</v>
      </c>
      <c r="N226" s="13">
        <v>20000000</v>
      </c>
      <c r="O226" s="13">
        <v>0</v>
      </c>
      <c r="P226" s="13">
        <v>0</v>
      </c>
      <c r="Q226" s="13">
        <v>280000000</v>
      </c>
      <c r="R226" s="13">
        <v>0</v>
      </c>
      <c r="S226" s="13">
        <v>0</v>
      </c>
    </row>
    <row r="227" spans="1:19" ht="43.15">
      <c r="A227" s="580"/>
      <c r="B227" s="571">
        <v>12</v>
      </c>
      <c r="C227" s="571"/>
      <c r="D227" s="571"/>
      <c r="E227" s="571"/>
      <c r="F227" s="11">
        <v>1202005</v>
      </c>
      <c r="G227" s="19" t="s">
        <v>645</v>
      </c>
      <c r="H227" s="19" t="s">
        <v>645</v>
      </c>
      <c r="I227" s="11" t="s">
        <v>1068</v>
      </c>
      <c r="J227" s="12" t="s">
        <v>646</v>
      </c>
      <c r="K227" s="18">
        <v>1</v>
      </c>
      <c r="L227" s="13">
        <v>18520991</v>
      </c>
      <c r="M227" s="13">
        <v>18520991</v>
      </c>
      <c r="N227" s="13">
        <v>18520991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</row>
    <row r="228" spans="1:19">
      <c r="A228" s="580"/>
      <c r="B228" s="571">
        <v>12</v>
      </c>
      <c r="C228" s="571"/>
      <c r="D228" s="571"/>
      <c r="E228" s="571"/>
      <c r="F228" s="11">
        <v>1202019</v>
      </c>
      <c r="G228" s="19" t="s">
        <v>647</v>
      </c>
      <c r="H228" s="19" t="s">
        <v>647</v>
      </c>
      <c r="I228" s="11" t="s">
        <v>770</v>
      </c>
      <c r="J228" s="12" t="s">
        <v>648</v>
      </c>
      <c r="K228" s="18">
        <v>3</v>
      </c>
      <c r="L228" s="13">
        <v>10000000</v>
      </c>
      <c r="M228" s="13">
        <v>30000000</v>
      </c>
      <c r="N228" s="13">
        <v>30000000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</row>
    <row r="229" spans="1:19" ht="28.9">
      <c r="A229" s="580"/>
      <c r="B229" s="571">
        <v>12</v>
      </c>
      <c r="C229" s="571"/>
      <c r="D229" s="571">
        <v>1203</v>
      </c>
      <c r="E229" s="571"/>
      <c r="F229" s="11">
        <v>1203001</v>
      </c>
      <c r="G229" s="19" t="s">
        <v>620</v>
      </c>
      <c r="H229" s="19" t="s">
        <v>620</v>
      </c>
      <c r="I229" s="11" t="s">
        <v>1069</v>
      </c>
      <c r="J229" s="12" t="s">
        <v>185</v>
      </c>
      <c r="K229" s="18">
        <v>4</v>
      </c>
      <c r="L229" s="13">
        <v>2000000</v>
      </c>
      <c r="M229" s="13">
        <v>8000000</v>
      </c>
      <c r="N229" s="13">
        <v>8000000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</row>
    <row r="230" spans="1:19" ht="43.15">
      <c r="A230" s="580"/>
      <c r="B230" s="571">
        <v>12</v>
      </c>
      <c r="C230" s="571"/>
      <c r="D230" s="571"/>
      <c r="E230" s="571"/>
      <c r="F230" s="11">
        <v>1203002</v>
      </c>
      <c r="G230" s="19" t="s">
        <v>621</v>
      </c>
      <c r="H230" s="19" t="s">
        <v>621</v>
      </c>
      <c r="I230" s="11" t="s">
        <v>1070</v>
      </c>
      <c r="J230" s="12" t="s">
        <v>1071</v>
      </c>
      <c r="K230" s="18">
        <v>2</v>
      </c>
      <c r="L230" s="13">
        <v>10000000</v>
      </c>
      <c r="M230" s="13">
        <v>20000000</v>
      </c>
      <c r="N230" s="13">
        <v>20000000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</row>
    <row r="231" spans="1:19" ht="28.9">
      <c r="A231" s="580"/>
      <c r="B231" s="571">
        <v>45</v>
      </c>
      <c r="C231" s="571" t="s">
        <v>170</v>
      </c>
      <c r="D231" s="571">
        <v>4501</v>
      </c>
      <c r="E231" s="571" t="s">
        <v>1072</v>
      </c>
      <c r="F231" s="11">
        <v>4501004</v>
      </c>
      <c r="G231" s="19" t="s">
        <v>414</v>
      </c>
      <c r="H231" s="19" t="s">
        <v>414</v>
      </c>
      <c r="I231" s="11" t="s">
        <v>1073</v>
      </c>
      <c r="J231" s="12" t="s">
        <v>624</v>
      </c>
      <c r="K231" s="18">
        <v>2</v>
      </c>
      <c r="L231" s="13">
        <v>10000000</v>
      </c>
      <c r="M231" s="13">
        <v>20000000</v>
      </c>
      <c r="N231" s="13">
        <v>0</v>
      </c>
      <c r="O231" s="13">
        <v>20000000</v>
      </c>
      <c r="P231" s="13">
        <v>0</v>
      </c>
      <c r="Q231" s="13">
        <v>0</v>
      </c>
      <c r="R231" s="13">
        <v>0</v>
      </c>
      <c r="S231" s="13">
        <v>0</v>
      </c>
    </row>
    <row r="232" spans="1:19">
      <c r="A232" s="580"/>
      <c r="B232" s="571"/>
      <c r="C232" s="571"/>
      <c r="D232" s="571"/>
      <c r="E232" s="571"/>
      <c r="F232" s="11">
        <v>4501013</v>
      </c>
      <c r="G232" s="19" t="s">
        <v>627</v>
      </c>
      <c r="H232" s="19" t="s">
        <v>627</v>
      </c>
      <c r="I232" s="11" t="s">
        <v>1074</v>
      </c>
      <c r="J232" s="12" t="s">
        <v>628</v>
      </c>
      <c r="K232" s="18">
        <v>1</v>
      </c>
      <c r="L232" s="13">
        <v>45000000</v>
      </c>
      <c r="M232" s="13">
        <v>45000000</v>
      </c>
      <c r="N232" s="13">
        <v>0</v>
      </c>
      <c r="O232" s="13">
        <v>45000000</v>
      </c>
      <c r="P232" s="13">
        <v>0</v>
      </c>
      <c r="Q232" s="13">
        <v>0</v>
      </c>
      <c r="R232" s="13">
        <v>0</v>
      </c>
      <c r="S232" s="13">
        <v>0</v>
      </c>
    </row>
    <row r="233" spans="1:19" ht="28.9">
      <c r="A233" s="580"/>
      <c r="B233" s="571"/>
      <c r="C233" s="571"/>
      <c r="D233" s="571"/>
      <c r="E233" s="571"/>
      <c r="F233" s="11">
        <v>4501026</v>
      </c>
      <c r="G233" s="19" t="s">
        <v>629</v>
      </c>
      <c r="H233" s="19" t="s">
        <v>1075</v>
      </c>
      <c r="I233" s="11">
        <v>450102602</v>
      </c>
      <c r="J233" s="12" t="s">
        <v>1076</v>
      </c>
      <c r="K233" s="18">
        <v>10</v>
      </c>
      <c r="L233" s="13">
        <v>1000000</v>
      </c>
      <c r="M233" s="13">
        <v>10000000</v>
      </c>
      <c r="N233" s="13">
        <v>0</v>
      </c>
      <c r="O233" s="13">
        <v>10000000</v>
      </c>
      <c r="P233" s="13">
        <v>0</v>
      </c>
      <c r="Q233" s="13">
        <v>0</v>
      </c>
      <c r="R233" s="13">
        <v>0</v>
      </c>
      <c r="S233" s="13">
        <v>0</v>
      </c>
    </row>
    <row r="234" spans="1:19" ht="28.9">
      <c r="A234" s="580"/>
      <c r="B234" s="571"/>
      <c r="C234" s="571"/>
      <c r="D234" s="571"/>
      <c r="E234" s="571"/>
      <c r="F234" s="11" t="s">
        <v>1077</v>
      </c>
      <c r="G234" s="19" t="s">
        <v>631</v>
      </c>
      <c r="H234" s="19" t="s">
        <v>171</v>
      </c>
      <c r="I234" s="11" t="s">
        <v>1078</v>
      </c>
      <c r="J234" s="12" t="s">
        <v>1079</v>
      </c>
      <c r="K234" s="18">
        <v>1</v>
      </c>
      <c r="L234" s="13">
        <v>19570475</v>
      </c>
      <c r="M234" s="13">
        <v>19570475</v>
      </c>
      <c r="N234" s="13">
        <v>0</v>
      </c>
      <c r="O234" s="13">
        <v>19570475</v>
      </c>
      <c r="P234" s="13">
        <v>0</v>
      </c>
      <c r="Q234" s="13">
        <v>0</v>
      </c>
      <c r="R234" s="13">
        <v>0</v>
      </c>
      <c r="S234" s="13">
        <v>0</v>
      </c>
    </row>
    <row r="235" spans="1:19" ht="28.9">
      <c r="A235" s="580"/>
      <c r="B235" s="571"/>
      <c r="C235" s="571"/>
      <c r="D235" s="571"/>
      <c r="E235" s="571"/>
      <c r="F235" s="11">
        <v>4501056</v>
      </c>
      <c r="G235" s="19" t="s">
        <v>633</v>
      </c>
      <c r="H235" s="19" t="s">
        <v>1080</v>
      </c>
      <c r="I235" s="11">
        <v>450105600</v>
      </c>
      <c r="J235" s="12" t="s">
        <v>1081</v>
      </c>
      <c r="K235" s="18">
        <v>1</v>
      </c>
      <c r="L235" s="13">
        <v>250000000</v>
      </c>
      <c r="M235" s="13">
        <v>250000000</v>
      </c>
      <c r="N235" s="13">
        <v>0</v>
      </c>
      <c r="O235" s="13">
        <v>0</v>
      </c>
      <c r="P235" s="13">
        <v>0</v>
      </c>
      <c r="Q235" s="13">
        <v>250000000</v>
      </c>
      <c r="R235" s="13">
        <v>0</v>
      </c>
      <c r="S235" s="13">
        <v>0</v>
      </c>
    </row>
    <row r="236" spans="1:19" ht="28.9">
      <c r="A236" s="580"/>
      <c r="B236" s="571"/>
      <c r="C236" s="571"/>
      <c r="D236" s="571"/>
      <c r="E236" s="571"/>
      <c r="F236" s="11" t="s">
        <v>1082</v>
      </c>
      <c r="G236" s="19" t="s">
        <v>635</v>
      </c>
      <c r="H236" s="19" t="s">
        <v>1083</v>
      </c>
      <c r="I236" s="11" t="s">
        <v>1084</v>
      </c>
      <c r="J236" s="12" t="s">
        <v>1083</v>
      </c>
      <c r="K236" s="18">
        <v>1</v>
      </c>
      <c r="L236" s="13">
        <v>40000000</v>
      </c>
      <c r="M236" s="13">
        <v>40000000</v>
      </c>
      <c r="N236" s="13">
        <v>0</v>
      </c>
      <c r="O236" s="13">
        <v>40000000</v>
      </c>
      <c r="P236" s="13">
        <v>0</v>
      </c>
      <c r="Q236" s="13">
        <v>0</v>
      </c>
      <c r="R236" s="13">
        <v>0</v>
      </c>
      <c r="S236" s="13">
        <v>0</v>
      </c>
    </row>
    <row r="237" spans="1:19" ht="28.9">
      <c r="A237" s="580"/>
      <c r="B237" s="571"/>
      <c r="C237" s="571"/>
      <c r="D237" s="571"/>
      <c r="E237" s="571"/>
      <c r="F237" s="11" t="s">
        <v>1085</v>
      </c>
      <c r="G237" s="19" t="s">
        <v>640</v>
      </c>
      <c r="H237" s="19" t="s">
        <v>1086</v>
      </c>
      <c r="I237" s="11" t="s">
        <v>1087</v>
      </c>
      <c r="J237" s="12" t="s">
        <v>1088</v>
      </c>
      <c r="K237" s="18">
        <v>1</v>
      </c>
      <c r="L237" s="13">
        <v>1400000000</v>
      </c>
      <c r="M237" s="13">
        <v>1400000000</v>
      </c>
      <c r="N237" s="13">
        <v>400000000</v>
      </c>
      <c r="O237" s="13">
        <v>0</v>
      </c>
      <c r="P237" s="13">
        <v>0</v>
      </c>
      <c r="Q237" s="13">
        <v>1000000000</v>
      </c>
      <c r="R237" s="13">
        <v>0</v>
      </c>
      <c r="S237" s="13">
        <v>0</v>
      </c>
    </row>
    <row r="238" spans="1:19" ht="28.9">
      <c r="A238" s="580"/>
      <c r="B238" s="571"/>
      <c r="C238" s="571"/>
      <c r="D238" s="571"/>
      <c r="E238" s="571"/>
      <c r="F238" s="11" t="s">
        <v>1085</v>
      </c>
      <c r="G238" s="19" t="s">
        <v>1086</v>
      </c>
      <c r="H238" s="19" t="s">
        <v>1086</v>
      </c>
      <c r="I238" s="11">
        <v>450102801</v>
      </c>
      <c r="J238" s="12" t="s">
        <v>1089</v>
      </c>
      <c r="K238" s="18">
        <v>1</v>
      </c>
      <c r="L238" s="13">
        <v>1400000000</v>
      </c>
      <c r="M238" s="13">
        <v>1400000000</v>
      </c>
      <c r="N238" s="13">
        <v>400000000</v>
      </c>
      <c r="O238" s="13">
        <v>0</v>
      </c>
      <c r="P238" s="13">
        <v>0</v>
      </c>
      <c r="Q238" s="13">
        <v>1000000000</v>
      </c>
      <c r="R238" s="13">
        <v>0</v>
      </c>
      <c r="S238" s="13">
        <v>0</v>
      </c>
    </row>
    <row r="239" spans="1:19" ht="28.9">
      <c r="A239" s="580"/>
      <c r="B239" s="571"/>
      <c r="C239" s="571"/>
      <c r="D239" s="571"/>
      <c r="E239" s="571"/>
      <c r="F239" s="11">
        <v>4501026</v>
      </c>
      <c r="G239" s="19" t="s">
        <v>639</v>
      </c>
      <c r="H239" s="19" t="s">
        <v>1075</v>
      </c>
      <c r="I239" s="11">
        <v>450102602</v>
      </c>
      <c r="J239" s="12" t="s">
        <v>1076</v>
      </c>
      <c r="K239" s="18">
        <v>1</v>
      </c>
      <c r="L239" s="13">
        <v>40000000</v>
      </c>
      <c r="M239" s="13">
        <v>40000000</v>
      </c>
      <c r="N239" s="13">
        <v>40000000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</row>
    <row r="240" spans="1:19" ht="28.9">
      <c r="A240" s="580"/>
      <c r="B240" s="571"/>
      <c r="C240" s="571"/>
      <c r="D240" s="11">
        <v>4599</v>
      </c>
      <c r="E240" s="571"/>
      <c r="F240" s="11" t="s">
        <v>1090</v>
      </c>
      <c r="G240" s="19" t="s">
        <v>637</v>
      </c>
      <c r="H240" s="19" t="s">
        <v>1091</v>
      </c>
      <c r="I240" s="11" t="s">
        <v>1092</v>
      </c>
      <c r="J240" s="12" t="s">
        <v>1093</v>
      </c>
      <c r="K240" s="18">
        <v>1</v>
      </c>
      <c r="L240" s="13">
        <v>35000000</v>
      </c>
      <c r="M240" s="13">
        <v>35000000</v>
      </c>
      <c r="N240" s="13">
        <v>35000000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</row>
    <row r="241" spans="1:19">
      <c r="A241" s="580"/>
      <c r="B241" s="571" t="s">
        <v>1094</v>
      </c>
      <c r="C241" s="571" t="s">
        <v>296</v>
      </c>
      <c r="D241" s="571" t="s">
        <v>1095</v>
      </c>
      <c r="E241" s="571"/>
      <c r="F241" s="11" t="s">
        <v>1096</v>
      </c>
      <c r="G241" s="19" t="s">
        <v>1097</v>
      </c>
      <c r="H241" s="19" t="s">
        <v>1097</v>
      </c>
      <c r="I241" s="31" t="s">
        <v>1098</v>
      </c>
      <c r="J241" s="32" t="s">
        <v>1097</v>
      </c>
      <c r="K241" s="18">
        <v>1</v>
      </c>
      <c r="L241" s="13">
        <v>40000000</v>
      </c>
      <c r="M241" s="13">
        <v>40000000</v>
      </c>
      <c r="N241" s="13">
        <v>40000000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</row>
    <row r="242" spans="1:19">
      <c r="A242" s="580"/>
      <c r="B242" s="571" t="s">
        <v>1094</v>
      </c>
      <c r="C242" s="571"/>
      <c r="D242" s="571" t="s">
        <v>1095</v>
      </c>
      <c r="E242" s="571"/>
      <c r="F242" s="11" t="s">
        <v>1099</v>
      </c>
      <c r="G242" s="19" t="s">
        <v>1100</v>
      </c>
      <c r="H242" s="19" t="s">
        <v>1100</v>
      </c>
      <c r="I242" s="31" t="s">
        <v>1101</v>
      </c>
      <c r="J242" s="32" t="s">
        <v>1100</v>
      </c>
      <c r="K242" s="18">
        <v>1</v>
      </c>
      <c r="L242" s="13">
        <v>40000000</v>
      </c>
      <c r="M242" s="13">
        <v>40000000</v>
      </c>
      <c r="N242" s="13">
        <v>40000000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</row>
    <row r="243" spans="1:19">
      <c r="A243" s="580"/>
      <c r="B243" s="571" t="s">
        <v>1094</v>
      </c>
      <c r="C243" s="571"/>
      <c r="D243" s="571" t="s">
        <v>1095</v>
      </c>
      <c r="E243" s="571"/>
      <c r="F243" s="11" t="s">
        <v>1102</v>
      </c>
      <c r="G243" s="19" t="s">
        <v>1103</v>
      </c>
      <c r="H243" s="19" t="s">
        <v>1103</v>
      </c>
      <c r="I243" s="31" t="s">
        <v>1104</v>
      </c>
      <c r="J243" s="32" t="s">
        <v>1103</v>
      </c>
      <c r="K243" s="18">
        <v>1</v>
      </c>
      <c r="L243" s="13">
        <v>40000000</v>
      </c>
      <c r="M243" s="13">
        <v>40000000</v>
      </c>
      <c r="N243" s="13">
        <v>40000000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</row>
    <row r="244" spans="1:19" ht="28.9">
      <c r="A244" s="580"/>
      <c r="B244" s="571" t="s">
        <v>1094</v>
      </c>
      <c r="C244" s="571"/>
      <c r="D244" s="571" t="s">
        <v>1095</v>
      </c>
      <c r="E244" s="571"/>
      <c r="F244" s="11" t="s">
        <v>1105</v>
      </c>
      <c r="G244" s="19" t="s">
        <v>1106</v>
      </c>
      <c r="H244" s="19" t="s">
        <v>1106</v>
      </c>
      <c r="I244" s="31" t="s">
        <v>1107</v>
      </c>
      <c r="J244" s="32" t="s">
        <v>1106</v>
      </c>
      <c r="K244" s="18">
        <v>1</v>
      </c>
      <c r="L244" s="13">
        <v>40000000</v>
      </c>
      <c r="M244" s="13">
        <v>40000000</v>
      </c>
      <c r="N244" s="13">
        <v>40000000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</row>
    <row r="245" spans="1:19" ht="28.9">
      <c r="A245" s="580"/>
      <c r="B245" s="571">
        <v>23</v>
      </c>
      <c r="C245" s="571" t="s">
        <v>309</v>
      </c>
      <c r="D245" s="571">
        <v>2301</v>
      </c>
      <c r="E245" s="571" t="s">
        <v>1108</v>
      </c>
      <c r="F245" s="11">
        <v>2301024</v>
      </c>
      <c r="G245" s="19" t="s">
        <v>650</v>
      </c>
      <c r="H245" s="19" t="s">
        <v>650</v>
      </c>
      <c r="I245" s="11">
        <v>230102400</v>
      </c>
      <c r="J245" s="12" t="s">
        <v>651</v>
      </c>
      <c r="K245" s="18">
        <v>1</v>
      </c>
      <c r="L245" s="13">
        <v>50000000</v>
      </c>
      <c r="M245" s="13">
        <v>50000000</v>
      </c>
      <c r="N245" s="13">
        <v>50000000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</row>
    <row r="246" spans="1:19" ht="28.9">
      <c r="A246" s="580"/>
      <c r="B246" s="571">
        <v>23</v>
      </c>
      <c r="C246" s="571"/>
      <c r="D246" s="571"/>
      <c r="E246" s="571"/>
      <c r="F246" s="11">
        <v>2301024</v>
      </c>
      <c r="G246" s="19" t="s">
        <v>650</v>
      </c>
      <c r="H246" s="19" t="s">
        <v>650</v>
      </c>
      <c r="I246" s="11">
        <v>230102403</v>
      </c>
      <c r="J246" s="12" t="s">
        <v>652</v>
      </c>
      <c r="K246" s="18">
        <v>2</v>
      </c>
      <c r="L246" s="13">
        <v>50000000</v>
      </c>
      <c r="M246" s="13">
        <v>100000000</v>
      </c>
      <c r="N246" s="13">
        <v>100000000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</row>
    <row r="247" spans="1:19" ht="43.15">
      <c r="A247" s="580"/>
      <c r="B247" s="571">
        <v>23</v>
      </c>
      <c r="C247" s="571"/>
      <c r="D247" s="571"/>
      <c r="E247" s="571"/>
      <c r="F247" s="11">
        <v>2301034</v>
      </c>
      <c r="G247" s="19" t="s">
        <v>653</v>
      </c>
      <c r="H247" s="19" t="s">
        <v>653</v>
      </c>
      <c r="I247" s="11" t="s">
        <v>1109</v>
      </c>
      <c r="J247" s="12" t="s">
        <v>654</v>
      </c>
      <c r="K247" s="18">
        <v>20</v>
      </c>
      <c r="L247" s="13">
        <v>2000000</v>
      </c>
      <c r="M247" s="13">
        <v>40000000</v>
      </c>
      <c r="N247" s="13">
        <v>40000000</v>
      </c>
      <c r="O247" s="13">
        <v>0</v>
      </c>
      <c r="P247" s="13">
        <v>0</v>
      </c>
      <c r="Q247" s="13">
        <v>0</v>
      </c>
      <c r="R247" s="13">
        <v>0</v>
      </c>
      <c r="S247" s="13">
        <v>0</v>
      </c>
    </row>
    <row r="248" spans="1:19" ht="43.15">
      <c r="A248" s="580"/>
      <c r="B248" s="571">
        <v>23</v>
      </c>
      <c r="C248" s="571"/>
      <c r="D248" s="571"/>
      <c r="E248" s="571"/>
      <c r="F248" s="11">
        <v>2301035</v>
      </c>
      <c r="G248" s="19" t="s">
        <v>655</v>
      </c>
      <c r="H248" s="19" t="s">
        <v>655</v>
      </c>
      <c r="I248" s="11" t="s">
        <v>1110</v>
      </c>
      <c r="J248" s="12" t="s">
        <v>656</v>
      </c>
      <c r="K248" s="18">
        <v>50</v>
      </c>
      <c r="L248" s="13">
        <v>1200000</v>
      </c>
      <c r="M248" s="13">
        <v>60000000</v>
      </c>
      <c r="N248" s="13">
        <v>60000000</v>
      </c>
      <c r="O248" s="13">
        <v>0</v>
      </c>
      <c r="P248" s="13">
        <v>0</v>
      </c>
      <c r="Q248" s="13">
        <v>0</v>
      </c>
      <c r="R248" s="13">
        <v>0</v>
      </c>
      <c r="S248" s="13">
        <v>0</v>
      </c>
    </row>
    <row r="249" spans="1:19">
      <c r="A249" s="580"/>
      <c r="B249" s="571">
        <v>23</v>
      </c>
      <c r="C249" s="571"/>
      <c r="D249" s="11">
        <v>2302</v>
      </c>
      <c r="E249" s="571"/>
      <c r="F249" s="11">
        <v>2302058</v>
      </c>
      <c r="G249" s="19" t="s">
        <v>658</v>
      </c>
      <c r="H249" s="19" t="s">
        <v>658</v>
      </c>
      <c r="I249" s="11" t="s">
        <v>1111</v>
      </c>
      <c r="J249" s="12" t="s">
        <v>659</v>
      </c>
      <c r="K249" s="18">
        <v>1</v>
      </c>
      <c r="L249" s="13">
        <v>17000000</v>
      </c>
      <c r="M249" s="13">
        <v>17000000</v>
      </c>
      <c r="N249" s="13">
        <v>17000000</v>
      </c>
      <c r="O249" s="13">
        <v>0</v>
      </c>
      <c r="P249" s="13">
        <v>0</v>
      </c>
      <c r="Q249" s="13">
        <v>0</v>
      </c>
      <c r="R249" s="13">
        <v>0</v>
      </c>
      <c r="S249" s="13">
        <v>0</v>
      </c>
    </row>
    <row r="250" spans="1:19" ht="57.6">
      <c r="A250" s="580"/>
      <c r="B250" s="571">
        <v>45</v>
      </c>
      <c r="C250" s="571" t="s">
        <v>170</v>
      </c>
      <c r="D250" s="11">
        <v>4501</v>
      </c>
      <c r="E250" s="571" t="s">
        <v>1112</v>
      </c>
      <c r="F250" s="11">
        <v>4501049</v>
      </c>
      <c r="G250" s="19" t="s">
        <v>667</v>
      </c>
      <c r="H250" s="19" t="s">
        <v>1113</v>
      </c>
      <c r="I250" s="11">
        <v>450104905</v>
      </c>
      <c r="J250" s="12" t="s">
        <v>340</v>
      </c>
      <c r="K250" s="18">
        <v>10</v>
      </c>
      <c r="L250" s="13">
        <v>2000000</v>
      </c>
      <c r="M250" s="13">
        <v>20000000</v>
      </c>
      <c r="N250" s="13">
        <v>20000000</v>
      </c>
      <c r="O250" s="13">
        <v>0</v>
      </c>
      <c r="P250" s="13">
        <v>0</v>
      </c>
      <c r="Q250" s="13">
        <v>0</v>
      </c>
      <c r="R250" s="13">
        <v>0</v>
      </c>
      <c r="S250" s="13">
        <v>0</v>
      </c>
    </row>
    <row r="251" spans="1:19" ht="43.15">
      <c r="A251" s="580"/>
      <c r="B251" s="571"/>
      <c r="C251" s="571"/>
      <c r="D251" s="571">
        <v>4502</v>
      </c>
      <c r="E251" s="571"/>
      <c r="F251" s="11" t="s">
        <v>832</v>
      </c>
      <c r="G251" s="19" t="s">
        <v>661</v>
      </c>
      <c r="H251" s="19" t="s">
        <v>661</v>
      </c>
      <c r="I251" s="11" t="s">
        <v>833</v>
      </c>
      <c r="J251" s="12" t="s">
        <v>1114</v>
      </c>
      <c r="K251" s="18">
        <v>2</v>
      </c>
      <c r="L251" s="13">
        <v>6000000</v>
      </c>
      <c r="M251" s="13">
        <v>12000000</v>
      </c>
      <c r="N251" s="13">
        <v>12000000</v>
      </c>
      <c r="O251" s="13">
        <v>0</v>
      </c>
      <c r="P251" s="13">
        <v>0</v>
      </c>
      <c r="Q251" s="13">
        <v>0</v>
      </c>
      <c r="R251" s="13">
        <v>0</v>
      </c>
      <c r="S251" s="13">
        <v>0</v>
      </c>
    </row>
    <row r="252" spans="1:19">
      <c r="A252" s="580"/>
      <c r="B252" s="571"/>
      <c r="C252" s="571"/>
      <c r="D252" s="571"/>
      <c r="E252" s="571"/>
      <c r="F252" s="11">
        <v>4502003</v>
      </c>
      <c r="G252" s="19" t="s">
        <v>663</v>
      </c>
      <c r="H252" s="19" t="s">
        <v>663</v>
      </c>
      <c r="I252" s="11" t="s">
        <v>1115</v>
      </c>
      <c r="J252" s="12" t="s">
        <v>664</v>
      </c>
      <c r="K252" s="18">
        <v>2</v>
      </c>
      <c r="L252" s="13">
        <v>15000000</v>
      </c>
      <c r="M252" s="13">
        <v>30000000</v>
      </c>
      <c r="N252" s="13">
        <v>30000000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</row>
    <row r="253" spans="1:19" ht="57.6">
      <c r="A253" s="580"/>
      <c r="B253" s="571"/>
      <c r="C253" s="571"/>
      <c r="D253" s="571"/>
      <c r="E253" s="571"/>
      <c r="F253" s="11" t="s">
        <v>832</v>
      </c>
      <c r="G253" s="19" t="s">
        <v>669</v>
      </c>
      <c r="H253" s="19" t="s">
        <v>1116</v>
      </c>
      <c r="I253" s="11" t="s">
        <v>1117</v>
      </c>
      <c r="J253" s="12" t="s">
        <v>1118</v>
      </c>
      <c r="K253" s="18">
        <v>3</v>
      </c>
      <c r="L253" s="13">
        <v>10000000</v>
      </c>
      <c r="M253" s="13">
        <v>30000000</v>
      </c>
      <c r="N253" s="13">
        <v>0</v>
      </c>
      <c r="O253" s="13">
        <v>30000000</v>
      </c>
      <c r="P253" s="13">
        <v>0</v>
      </c>
      <c r="Q253" s="13">
        <v>0</v>
      </c>
      <c r="R253" s="13">
        <v>0</v>
      </c>
      <c r="S253" s="13">
        <v>0</v>
      </c>
    </row>
    <row r="254" spans="1:19" ht="86.45">
      <c r="A254" s="580"/>
      <c r="B254" s="11">
        <v>19</v>
      </c>
      <c r="C254" s="11" t="s">
        <v>252</v>
      </c>
      <c r="D254" s="11">
        <v>1905</v>
      </c>
      <c r="E254" s="571"/>
      <c r="F254" s="11" t="s">
        <v>1119</v>
      </c>
      <c r="G254" s="19" t="s">
        <v>665</v>
      </c>
      <c r="H254" s="19" t="s">
        <v>1120</v>
      </c>
      <c r="I254" s="11" t="s">
        <v>950</v>
      </c>
      <c r="J254" s="12" t="s">
        <v>468</v>
      </c>
      <c r="K254" s="18">
        <v>2</v>
      </c>
      <c r="L254" s="13">
        <v>20000000</v>
      </c>
      <c r="M254" s="13">
        <v>40000000</v>
      </c>
      <c r="N254" s="13">
        <v>0</v>
      </c>
      <c r="O254" s="13">
        <v>40000000</v>
      </c>
      <c r="P254" s="13">
        <v>0</v>
      </c>
      <c r="Q254" s="13">
        <v>0</v>
      </c>
      <c r="R254" s="13">
        <v>0</v>
      </c>
      <c r="S254" s="13">
        <v>0</v>
      </c>
    </row>
    <row r="255" spans="1:19" ht="43.15">
      <c r="A255" s="580"/>
      <c r="B255" s="571">
        <v>45</v>
      </c>
      <c r="C255" s="571" t="s">
        <v>170</v>
      </c>
      <c r="D255" s="572" t="s">
        <v>1121</v>
      </c>
      <c r="E255" s="571" t="s">
        <v>671</v>
      </c>
      <c r="F255" s="11" t="s">
        <v>1122</v>
      </c>
      <c r="G255" s="19" t="s">
        <v>672</v>
      </c>
      <c r="H255" s="19" t="s">
        <v>1123</v>
      </c>
      <c r="I255" s="11" t="s">
        <v>1124</v>
      </c>
      <c r="J255" s="12" t="s">
        <v>1125</v>
      </c>
      <c r="K255" s="18">
        <v>1</v>
      </c>
      <c r="L255" s="13">
        <v>49000000</v>
      </c>
      <c r="M255" s="13">
        <v>49000000</v>
      </c>
      <c r="N255" s="13">
        <v>49000000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</row>
    <row r="256" spans="1:19" ht="26.45">
      <c r="A256" s="580"/>
      <c r="B256" s="571">
        <v>45</v>
      </c>
      <c r="C256" s="571" t="s">
        <v>170</v>
      </c>
      <c r="D256" s="573"/>
      <c r="E256" s="571"/>
      <c r="F256" s="31" t="s">
        <v>1126</v>
      </c>
      <c r="G256" s="19" t="s">
        <v>674</v>
      </c>
      <c r="H256" s="19" t="s">
        <v>1127</v>
      </c>
      <c r="I256" s="31" t="s">
        <v>1128</v>
      </c>
      <c r="J256" s="32" t="s">
        <v>1129</v>
      </c>
      <c r="K256" s="18">
        <v>2</v>
      </c>
      <c r="L256" s="13">
        <v>10000000</v>
      </c>
      <c r="M256" s="13">
        <v>20000000</v>
      </c>
      <c r="N256" s="13">
        <v>20000000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</row>
    <row r="257" spans="1:19">
      <c r="A257" s="580"/>
      <c r="B257" s="571">
        <v>45</v>
      </c>
      <c r="C257" s="571" t="s">
        <v>170</v>
      </c>
      <c r="D257" s="573"/>
      <c r="E257" s="571"/>
      <c r="F257" s="31" t="s">
        <v>1130</v>
      </c>
      <c r="G257" s="19" t="s">
        <v>1131</v>
      </c>
      <c r="H257" s="19" t="s">
        <v>1131</v>
      </c>
      <c r="I257" s="31" t="s">
        <v>1132</v>
      </c>
      <c r="J257" s="32" t="s">
        <v>1133</v>
      </c>
      <c r="K257" s="18"/>
      <c r="L257" s="13"/>
      <c r="M257" s="13"/>
      <c r="N257" s="13"/>
      <c r="O257" s="13"/>
      <c r="P257" s="13"/>
      <c r="Q257" s="13"/>
      <c r="R257" s="13"/>
      <c r="S257" s="13"/>
    </row>
    <row r="258" spans="1:19">
      <c r="A258" s="580"/>
      <c r="B258" s="571">
        <v>45</v>
      </c>
      <c r="C258" s="571" t="s">
        <v>170</v>
      </c>
      <c r="D258" s="573"/>
      <c r="E258" s="571"/>
      <c r="F258" s="31" t="s">
        <v>1134</v>
      </c>
      <c r="G258" s="19" t="s">
        <v>1135</v>
      </c>
      <c r="H258" s="33" t="s">
        <v>1135</v>
      </c>
      <c r="I258" s="31" t="s">
        <v>1136</v>
      </c>
      <c r="J258" s="32" t="s">
        <v>1137</v>
      </c>
      <c r="K258" s="18"/>
      <c r="L258" s="13"/>
      <c r="M258" s="13"/>
      <c r="N258" s="13"/>
      <c r="O258" s="13"/>
      <c r="P258" s="13"/>
      <c r="Q258" s="13"/>
      <c r="R258" s="13"/>
      <c r="S258" s="13"/>
    </row>
    <row r="259" spans="1:19">
      <c r="A259" s="580"/>
      <c r="B259" s="571">
        <v>45</v>
      </c>
      <c r="C259" s="571" t="s">
        <v>170</v>
      </c>
      <c r="D259" s="573"/>
      <c r="E259" s="571"/>
      <c r="F259" s="31" t="s">
        <v>1138</v>
      </c>
      <c r="G259" s="19" t="s">
        <v>803</v>
      </c>
      <c r="H259" s="33" t="s">
        <v>803</v>
      </c>
      <c r="I259" s="31" t="s">
        <v>1139</v>
      </c>
      <c r="J259" s="32" t="s">
        <v>718</v>
      </c>
      <c r="K259" s="18"/>
      <c r="L259" s="13"/>
      <c r="M259" s="13"/>
      <c r="N259" s="13"/>
      <c r="O259" s="13"/>
      <c r="P259" s="13"/>
      <c r="Q259" s="13"/>
      <c r="R259" s="13"/>
      <c r="S259" s="13"/>
    </row>
    <row r="260" spans="1:19">
      <c r="A260" s="580"/>
      <c r="B260" s="571">
        <v>45</v>
      </c>
      <c r="C260" s="571" t="s">
        <v>170</v>
      </c>
      <c r="D260" s="573"/>
      <c r="E260" s="571"/>
      <c r="F260" s="31" t="s">
        <v>1140</v>
      </c>
      <c r="G260" s="19" t="s">
        <v>1141</v>
      </c>
      <c r="H260" s="33" t="s">
        <v>1141</v>
      </c>
      <c r="I260" s="31" t="s">
        <v>1142</v>
      </c>
      <c r="J260" s="32" t="s">
        <v>1143</v>
      </c>
      <c r="K260" s="18"/>
      <c r="L260" s="13"/>
      <c r="M260" s="13"/>
      <c r="N260" s="13"/>
      <c r="O260" s="13"/>
      <c r="P260" s="13"/>
      <c r="Q260" s="13"/>
      <c r="R260" s="13"/>
      <c r="S260" s="13"/>
    </row>
    <row r="261" spans="1:19" ht="30" customHeight="1">
      <c r="A261" s="580"/>
      <c r="B261" s="571">
        <v>45</v>
      </c>
      <c r="C261" s="571" t="s">
        <v>170</v>
      </c>
      <c r="D261" s="573"/>
      <c r="E261" s="571"/>
      <c r="F261" s="31" t="s">
        <v>1144</v>
      </c>
      <c r="G261" s="19" t="s">
        <v>1145</v>
      </c>
      <c r="H261" s="33" t="s">
        <v>1145</v>
      </c>
      <c r="I261" s="31" t="s">
        <v>1146</v>
      </c>
      <c r="J261" s="32" t="s">
        <v>1147</v>
      </c>
      <c r="K261" s="18"/>
      <c r="L261" s="13"/>
      <c r="M261" s="13"/>
      <c r="N261" s="13"/>
      <c r="O261" s="13"/>
      <c r="P261" s="13"/>
      <c r="Q261" s="13"/>
      <c r="R261" s="13"/>
      <c r="S261" s="13"/>
    </row>
    <row r="262" spans="1:19" ht="28.9">
      <c r="A262" s="580"/>
      <c r="B262" s="571">
        <v>45</v>
      </c>
      <c r="C262" s="571" t="s">
        <v>170</v>
      </c>
      <c r="D262" s="573"/>
      <c r="E262" s="571"/>
      <c r="F262" s="31" t="s">
        <v>1148</v>
      </c>
      <c r="G262" s="19" t="s">
        <v>1149</v>
      </c>
      <c r="H262" s="19" t="s">
        <v>1149</v>
      </c>
      <c r="I262" s="31" t="s">
        <v>1150</v>
      </c>
      <c r="J262" s="32" t="s">
        <v>1151</v>
      </c>
      <c r="K262" s="18">
        <v>4</v>
      </c>
      <c r="L262" s="13">
        <v>1000000</v>
      </c>
      <c r="M262" s="13">
        <v>4000000</v>
      </c>
      <c r="N262" s="13">
        <v>4000000</v>
      </c>
      <c r="O262" s="13">
        <v>0</v>
      </c>
      <c r="P262" s="13">
        <v>0</v>
      </c>
      <c r="Q262" s="13">
        <v>0</v>
      </c>
      <c r="R262" s="13">
        <v>0</v>
      </c>
      <c r="S262" s="13">
        <v>0</v>
      </c>
    </row>
    <row r="263" spans="1:19" ht="28.9">
      <c r="A263" s="580"/>
      <c r="B263" s="571"/>
      <c r="C263" s="571"/>
      <c r="D263" s="573"/>
      <c r="E263" s="571"/>
      <c r="F263" s="11" t="s">
        <v>1140</v>
      </c>
      <c r="G263" s="19" t="s">
        <v>681</v>
      </c>
      <c r="H263" s="19" t="s">
        <v>1141</v>
      </c>
      <c r="I263" s="11" t="s">
        <v>1142</v>
      </c>
      <c r="J263" s="12" t="s">
        <v>1143</v>
      </c>
      <c r="K263" s="18">
        <v>1</v>
      </c>
      <c r="L263" s="13">
        <v>10000000</v>
      </c>
      <c r="M263" s="13">
        <v>10000000</v>
      </c>
      <c r="N263" s="13">
        <v>10000000</v>
      </c>
      <c r="O263" s="13">
        <v>0</v>
      </c>
      <c r="P263" s="13">
        <v>0</v>
      </c>
      <c r="Q263" s="13">
        <v>0</v>
      </c>
      <c r="R263" s="13">
        <v>0</v>
      </c>
      <c r="S263" s="13">
        <v>0</v>
      </c>
    </row>
    <row r="264" spans="1:19">
      <c r="A264" s="580"/>
      <c r="B264" s="571"/>
      <c r="C264" s="571"/>
      <c r="D264" s="573"/>
      <c r="E264" s="571"/>
      <c r="F264" s="11" t="s">
        <v>1140</v>
      </c>
      <c r="G264" s="19" t="s">
        <v>1141</v>
      </c>
      <c r="H264" s="19" t="s">
        <v>1141</v>
      </c>
      <c r="I264" s="11" t="s">
        <v>1152</v>
      </c>
      <c r="J264" s="12" t="s">
        <v>1153</v>
      </c>
      <c r="K264" s="18">
        <v>1</v>
      </c>
      <c r="L264" s="13">
        <v>10000000</v>
      </c>
      <c r="M264" s="13">
        <v>10000000</v>
      </c>
      <c r="N264" s="13">
        <v>10000000</v>
      </c>
      <c r="O264" s="13">
        <v>0</v>
      </c>
      <c r="P264" s="13">
        <v>0</v>
      </c>
      <c r="Q264" s="13">
        <v>0</v>
      </c>
      <c r="R264" s="13">
        <v>0</v>
      </c>
      <c r="S264" s="13">
        <v>0</v>
      </c>
    </row>
    <row r="265" spans="1:19">
      <c r="A265" s="580"/>
      <c r="B265" s="571"/>
      <c r="C265" s="571"/>
      <c r="D265" s="574"/>
      <c r="E265" s="571"/>
      <c r="F265" s="11" t="s">
        <v>1154</v>
      </c>
      <c r="G265" s="19" t="s">
        <v>1155</v>
      </c>
      <c r="H265" s="19" t="s">
        <v>1155</v>
      </c>
      <c r="I265" s="11" t="s">
        <v>1156</v>
      </c>
      <c r="J265" s="12" t="s">
        <v>1157</v>
      </c>
      <c r="K265" s="18">
        <v>1</v>
      </c>
      <c r="L265" s="13">
        <v>10000000</v>
      </c>
      <c r="M265" s="13">
        <v>10000000</v>
      </c>
      <c r="N265" s="13">
        <v>10000000</v>
      </c>
      <c r="O265" s="13">
        <v>0</v>
      </c>
      <c r="P265" s="13">
        <v>0</v>
      </c>
      <c r="Q265" s="13">
        <v>0</v>
      </c>
      <c r="R265" s="13">
        <v>0</v>
      </c>
      <c r="S265" s="13">
        <v>0</v>
      </c>
    </row>
    <row r="266" spans="1:19">
      <c r="A266" s="580"/>
      <c r="B266" s="571"/>
      <c r="C266" s="571"/>
      <c r="D266" s="572">
        <v>4502</v>
      </c>
      <c r="E266" s="571"/>
      <c r="F266" s="31" t="s">
        <v>1158</v>
      </c>
      <c r="G266" s="19" t="s">
        <v>1159</v>
      </c>
      <c r="H266" s="19" t="s">
        <v>1159</v>
      </c>
      <c r="I266" s="31" t="s">
        <v>1160</v>
      </c>
      <c r="J266" s="32" t="s">
        <v>1133</v>
      </c>
      <c r="K266" s="18">
        <v>1</v>
      </c>
      <c r="L266" s="13">
        <v>10000000</v>
      </c>
      <c r="M266" s="13">
        <v>10000000</v>
      </c>
      <c r="N266" s="13">
        <v>10000000</v>
      </c>
      <c r="O266" s="13">
        <v>0</v>
      </c>
      <c r="P266" s="13">
        <v>0</v>
      </c>
      <c r="Q266" s="13">
        <v>0</v>
      </c>
      <c r="R266" s="13">
        <v>0</v>
      </c>
      <c r="S266" s="13">
        <v>0</v>
      </c>
    </row>
    <row r="267" spans="1:19">
      <c r="A267" s="580"/>
      <c r="B267" s="571"/>
      <c r="C267" s="571"/>
      <c r="D267" s="573"/>
      <c r="E267" s="571"/>
      <c r="F267" s="11" t="s">
        <v>1161</v>
      </c>
      <c r="G267" s="19" t="s">
        <v>1162</v>
      </c>
      <c r="H267" s="19" t="s">
        <v>1162</v>
      </c>
      <c r="I267" s="11" t="s">
        <v>1163</v>
      </c>
      <c r="J267" s="12" t="s">
        <v>1164</v>
      </c>
      <c r="K267" s="18">
        <v>1</v>
      </c>
      <c r="L267" s="13">
        <v>10000000</v>
      </c>
      <c r="M267" s="13">
        <v>10000000</v>
      </c>
      <c r="N267" s="13">
        <v>10000000</v>
      </c>
      <c r="O267" s="13">
        <v>0</v>
      </c>
      <c r="P267" s="13">
        <v>0</v>
      </c>
      <c r="Q267" s="13">
        <v>0</v>
      </c>
      <c r="R267" s="13">
        <v>0</v>
      </c>
      <c r="S267" s="13">
        <v>0</v>
      </c>
    </row>
    <row r="268" spans="1:19" ht="28.9">
      <c r="A268" s="580"/>
      <c r="B268" s="571"/>
      <c r="C268" s="571"/>
      <c r="D268" s="573"/>
      <c r="E268" s="571"/>
      <c r="F268" s="11" t="s">
        <v>784</v>
      </c>
      <c r="G268" s="19" t="s">
        <v>695</v>
      </c>
      <c r="H268" s="19" t="s">
        <v>695</v>
      </c>
      <c r="I268" s="11" t="s">
        <v>1165</v>
      </c>
      <c r="J268" s="12" t="s">
        <v>1166</v>
      </c>
      <c r="K268" s="18">
        <v>1</v>
      </c>
      <c r="L268" s="13">
        <v>10000000</v>
      </c>
      <c r="M268" s="13">
        <v>10000000</v>
      </c>
      <c r="N268" s="13">
        <v>10000000</v>
      </c>
      <c r="O268" s="13">
        <v>0</v>
      </c>
      <c r="P268" s="13">
        <v>0</v>
      </c>
      <c r="Q268" s="13">
        <v>0</v>
      </c>
      <c r="R268" s="13">
        <v>0</v>
      </c>
      <c r="S268" s="13">
        <v>0</v>
      </c>
    </row>
    <row r="269" spans="1:19">
      <c r="A269" s="580"/>
      <c r="B269" s="571"/>
      <c r="C269" s="571"/>
      <c r="D269" s="573"/>
      <c r="E269" s="571"/>
      <c r="F269" s="11" t="s">
        <v>1167</v>
      </c>
      <c r="G269" s="19" t="s">
        <v>1168</v>
      </c>
      <c r="H269" s="19" t="s">
        <v>1168</v>
      </c>
      <c r="I269" s="11" t="s">
        <v>1169</v>
      </c>
      <c r="J269" s="12" t="s">
        <v>1170</v>
      </c>
      <c r="K269" s="18">
        <v>1</v>
      </c>
      <c r="L269" s="13">
        <v>10000000</v>
      </c>
      <c r="M269" s="13">
        <v>10000000</v>
      </c>
      <c r="N269" s="13">
        <v>10000000</v>
      </c>
      <c r="O269" s="13">
        <v>0</v>
      </c>
      <c r="P269" s="13">
        <v>0</v>
      </c>
      <c r="Q269" s="13">
        <v>0</v>
      </c>
      <c r="R269" s="13">
        <v>0</v>
      </c>
      <c r="S269" s="13">
        <v>0</v>
      </c>
    </row>
    <row r="270" spans="1:19">
      <c r="A270" s="580"/>
      <c r="B270" s="571"/>
      <c r="C270" s="571"/>
      <c r="D270" s="574"/>
      <c r="E270" s="571"/>
      <c r="F270" s="11" t="s">
        <v>1167</v>
      </c>
      <c r="G270" s="19" t="s">
        <v>1168</v>
      </c>
      <c r="H270" s="19" t="s">
        <v>1168</v>
      </c>
      <c r="I270" s="11" t="s">
        <v>1171</v>
      </c>
      <c r="J270" s="12" t="s">
        <v>1172</v>
      </c>
      <c r="K270" s="18">
        <v>1</v>
      </c>
      <c r="L270" s="13">
        <v>10000000</v>
      </c>
      <c r="M270" s="13">
        <v>10000000</v>
      </c>
      <c r="N270" s="13">
        <v>10000000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</row>
  </sheetData>
  <autoFilter ref="A2:S270" xr:uid="{00000000-0009-0000-0000-000002000000}"/>
  <mergeCells count="188">
    <mergeCell ref="B87:B89"/>
    <mergeCell ref="E90:E94"/>
    <mergeCell ref="D90:D92"/>
    <mergeCell ref="D93:D94"/>
    <mergeCell ref="C90:C94"/>
    <mergeCell ref="B90:B94"/>
    <mergeCell ref="E85:E89"/>
    <mergeCell ref="D87:D89"/>
    <mergeCell ref="C87:C89"/>
    <mergeCell ref="E75:E77"/>
    <mergeCell ref="D75:D76"/>
    <mergeCell ref="C75:C77"/>
    <mergeCell ref="B75:B77"/>
    <mergeCell ref="E78:E84"/>
    <mergeCell ref="C78:C80"/>
    <mergeCell ref="D79:D80"/>
    <mergeCell ref="C82:C84"/>
    <mergeCell ref="D82:D84"/>
    <mergeCell ref="B78:B80"/>
    <mergeCell ref="B82:B84"/>
    <mergeCell ref="E59:E62"/>
    <mergeCell ref="D59:D60"/>
    <mergeCell ref="C59:C61"/>
    <mergeCell ref="B59:B61"/>
    <mergeCell ref="E63:E71"/>
    <mergeCell ref="D63:D68"/>
    <mergeCell ref="C63:C70"/>
    <mergeCell ref="B63:B70"/>
    <mergeCell ref="E72:E74"/>
    <mergeCell ref="D73:D74"/>
    <mergeCell ref="C72:C74"/>
    <mergeCell ref="B72:B74"/>
    <mergeCell ref="D34:D41"/>
    <mergeCell ref="B49:B50"/>
    <mergeCell ref="C49:C50"/>
    <mergeCell ref="E47:E53"/>
    <mergeCell ref="D51:D53"/>
    <mergeCell ref="C51:C53"/>
    <mergeCell ref="B51:B53"/>
    <mergeCell ref="E54:E58"/>
    <mergeCell ref="D54:D57"/>
    <mergeCell ref="C54:C57"/>
    <mergeCell ref="B54:B57"/>
    <mergeCell ref="A226:A270"/>
    <mergeCell ref="A34:A175"/>
    <mergeCell ref="D5:D6"/>
    <mergeCell ref="D3:D4"/>
    <mergeCell ref="B7:B9"/>
    <mergeCell ref="C7:C9"/>
    <mergeCell ref="D7:D8"/>
    <mergeCell ref="B10:B12"/>
    <mergeCell ref="C10:C12"/>
    <mergeCell ref="D10:D12"/>
    <mergeCell ref="D95:D100"/>
    <mergeCell ref="B3:B4"/>
    <mergeCell ref="B5:B6"/>
    <mergeCell ref="C3:C4"/>
    <mergeCell ref="C5:C6"/>
    <mergeCell ref="B20:B30"/>
    <mergeCell ref="C20:C30"/>
    <mergeCell ref="D20:D30"/>
    <mergeCell ref="B31:B33"/>
    <mergeCell ref="C31:C33"/>
    <mergeCell ref="D31:D33"/>
    <mergeCell ref="B13:B16"/>
    <mergeCell ref="C13:C16"/>
    <mergeCell ref="D13:D16"/>
    <mergeCell ref="C95:C100"/>
    <mergeCell ref="B95:B100"/>
    <mergeCell ref="E101:E105"/>
    <mergeCell ref="C102:C103"/>
    <mergeCell ref="B102:B103"/>
    <mergeCell ref="D102:D103"/>
    <mergeCell ref="A1:S1"/>
    <mergeCell ref="A3:A33"/>
    <mergeCell ref="A176:A225"/>
    <mergeCell ref="E3:E4"/>
    <mergeCell ref="E95:E100"/>
    <mergeCell ref="E5:E12"/>
    <mergeCell ref="E13:E19"/>
    <mergeCell ref="E20:E33"/>
    <mergeCell ref="B17:B19"/>
    <mergeCell ref="C17:C19"/>
    <mergeCell ref="D18:D19"/>
    <mergeCell ref="E34:E41"/>
    <mergeCell ref="B34:B41"/>
    <mergeCell ref="B42:B46"/>
    <mergeCell ref="C42:C46"/>
    <mergeCell ref="E42:E46"/>
    <mergeCell ref="D42:D45"/>
    <mergeCell ref="C34:C41"/>
    <mergeCell ref="D117:D119"/>
    <mergeCell ref="C117:C119"/>
    <mergeCell ref="B117:B119"/>
    <mergeCell ref="E117:E119"/>
    <mergeCell ref="D120:D123"/>
    <mergeCell ref="E120:E124"/>
    <mergeCell ref="C120:C124"/>
    <mergeCell ref="B120:B124"/>
    <mergeCell ref="E106:E116"/>
    <mergeCell ref="D106:D116"/>
    <mergeCell ref="C106:C116"/>
    <mergeCell ref="B106:B116"/>
    <mergeCell ref="B125:B132"/>
    <mergeCell ref="B133:B142"/>
    <mergeCell ref="E143:E150"/>
    <mergeCell ref="D143:D150"/>
    <mergeCell ref="C143:C150"/>
    <mergeCell ref="B143:B150"/>
    <mergeCell ref="E125:E132"/>
    <mergeCell ref="D128:D132"/>
    <mergeCell ref="D133:D142"/>
    <mergeCell ref="E133:E142"/>
    <mergeCell ref="C133:C142"/>
    <mergeCell ref="C125:C132"/>
    <mergeCell ref="B172:B175"/>
    <mergeCell ref="C172:C175"/>
    <mergeCell ref="E172:E175"/>
    <mergeCell ref="D172:D175"/>
    <mergeCell ref="C176:C178"/>
    <mergeCell ref="B176:B178"/>
    <mergeCell ref="D176:D178"/>
    <mergeCell ref="E176:E178"/>
    <mergeCell ref="E151:E153"/>
    <mergeCell ref="D151:D153"/>
    <mergeCell ref="C151:C153"/>
    <mergeCell ref="B151:B153"/>
    <mergeCell ref="D163:D169"/>
    <mergeCell ref="E163:E171"/>
    <mergeCell ref="D170:D171"/>
    <mergeCell ref="C163:C171"/>
    <mergeCell ref="B163:B171"/>
    <mergeCell ref="B154:B162"/>
    <mergeCell ref="C154:C162"/>
    <mergeCell ref="D154:D162"/>
    <mergeCell ref="E154:E162"/>
    <mergeCell ref="B179:B190"/>
    <mergeCell ref="C179:C190"/>
    <mergeCell ref="D179:D190"/>
    <mergeCell ref="E179:E190"/>
    <mergeCell ref="B191:B201"/>
    <mergeCell ref="C191:C201"/>
    <mergeCell ref="E191:E201"/>
    <mergeCell ref="D191:D199"/>
    <mergeCell ref="D200:D201"/>
    <mergeCell ref="E214:E221"/>
    <mergeCell ref="C214:C221"/>
    <mergeCell ref="B214:B221"/>
    <mergeCell ref="D215:D219"/>
    <mergeCell ref="D203:D205"/>
    <mergeCell ref="E210:E213"/>
    <mergeCell ref="D212:D213"/>
    <mergeCell ref="D210:D211"/>
    <mergeCell ref="C210:C213"/>
    <mergeCell ref="B210:B213"/>
    <mergeCell ref="B202:B209"/>
    <mergeCell ref="C202:C209"/>
    <mergeCell ref="D206:D209"/>
    <mergeCell ref="E202:E209"/>
    <mergeCell ref="E222:E225"/>
    <mergeCell ref="D222:D224"/>
    <mergeCell ref="C222:C225"/>
    <mergeCell ref="B222:B225"/>
    <mergeCell ref="E226:E230"/>
    <mergeCell ref="D226:D228"/>
    <mergeCell ref="D229:D230"/>
    <mergeCell ref="C226:C230"/>
    <mergeCell ref="B226:B230"/>
    <mergeCell ref="E245:E249"/>
    <mergeCell ref="D245:D248"/>
    <mergeCell ref="C245:C249"/>
    <mergeCell ref="B245:B249"/>
    <mergeCell ref="E231:E244"/>
    <mergeCell ref="D231:D239"/>
    <mergeCell ref="C231:C240"/>
    <mergeCell ref="C241:C244"/>
    <mergeCell ref="B241:B244"/>
    <mergeCell ref="D241:D244"/>
    <mergeCell ref="B231:B240"/>
    <mergeCell ref="E250:E254"/>
    <mergeCell ref="D251:D253"/>
    <mergeCell ref="C250:C253"/>
    <mergeCell ref="B250:B253"/>
    <mergeCell ref="E255:E270"/>
    <mergeCell ref="C255:C270"/>
    <mergeCell ref="B255:B270"/>
    <mergeCell ref="D255:D265"/>
    <mergeCell ref="D266:D270"/>
  </mergeCells>
  <pageMargins left="0.7" right="0.7" top="0.75" bottom="0.75" header="0.3" footer="0.3"/>
  <pageSetup orientation="portrait" r:id="rId1"/>
  <ignoredErrors>
    <ignoredError sqref="F257:G257 I257:J257 I258:J258 F258 F259:G259 I259:J259 F261 F256:I256 F260:I260 I261:J261 B243 B241:B242 D241:D244 F241:G244 I241:J244 F31:I32 I33:J33 I4:J4 F4 I7:J7 F40:F41 F47 F50 F74 D78 F88 D117 F117 F14 D13:F13 F15:F16 B13 I58 F34:H34 I34:J34 F12 F94:I10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249977111117893"/>
  </sheetPr>
  <dimension ref="A1:BL265"/>
  <sheetViews>
    <sheetView topLeftCell="A34" zoomScale="90" zoomScaleNormal="90" workbookViewId="0">
      <selection activeCell="A37" sqref="A37:A173"/>
    </sheetView>
  </sheetViews>
  <sheetFormatPr defaultColWidth="11.42578125" defaultRowHeight="14.45"/>
  <cols>
    <col min="1" max="1" width="19.42578125" style="10" customWidth="1"/>
    <col min="2" max="2" width="11.140625" style="14" customWidth="1"/>
    <col min="3" max="3" width="30.7109375" style="14" customWidth="1"/>
    <col min="4" max="4" width="30.7109375" style="20" customWidth="1"/>
    <col min="5" max="5" width="20.140625" style="14" customWidth="1"/>
    <col min="6" max="6" width="30.7109375" style="20" customWidth="1"/>
    <col min="7" max="7" width="11.42578125" style="15"/>
    <col min="8" max="8" width="45" style="20" customWidth="1"/>
    <col min="9" max="9" width="40.7109375" style="20" customWidth="1"/>
    <col min="10" max="10" width="21.140625" style="14" customWidth="1"/>
    <col min="11" max="11" width="40.7109375" style="20" customWidth="1"/>
    <col min="12" max="12" width="35" style="15" customWidth="1"/>
    <col min="13" max="13" width="12.42578125" style="14" customWidth="1"/>
    <col min="14" max="14" width="16.28515625" style="106" bestFit="1" customWidth="1"/>
    <col min="15" max="15" width="22" style="106" bestFit="1" customWidth="1"/>
    <col min="16" max="16" width="14.5703125" style="10" bestFit="1" customWidth="1"/>
    <col min="17" max="17" width="16.7109375" style="10" bestFit="1" customWidth="1"/>
    <col min="18" max="18" width="14.5703125" style="10" bestFit="1" customWidth="1"/>
    <col min="19" max="19" width="15.7109375" style="10" bestFit="1" customWidth="1"/>
    <col min="20" max="21" width="14.5703125" style="10" bestFit="1" customWidth="1"/>
    <col min="22" max="22" width="13" style="10" bestFit="1" customWidth="1"/>
    <col min="23" max="23" width="11.42578125" style="10"/>
    <col min="24" max="24" width="15.7109375" style="10" bestFit="1" customWidth="1"/>
    <col min="25" max="25" width="13" style="10" bestFit="1" customWidth="1"/>
    <col min="26" max="28" width="15.7109375" style="10" bestFit="1" customWidth="1"/>
    <col min="29" max="30" width="14.5703125" style="10" bestFit="1" customWidth="1"/>
    <col min="31" max="31" width="15.7109375" style="10" bestFit="1" customWidth="1"/>
    <col min="32" max="32" width="16.5703125" style="10" bestFit="1" customWidth="1"/>
    <col min="33" max="33" width="14.5703125" style="10" bestFit="1" customWidth="1"/>
    <col min="34" max="35" width="13" style="10" bestFit="1" customWidth="1"/>
    <col min="36" max="36" width="14.42578125" style="10" bestFit="1" customWidth="1"/>
    <col min="37" max="37" width="11.42578125" style="10"/>
    <col min="38" max="39" width="15.7109375" style="10" bestFit="1" customWidth="1"/>
    <col min="40" max="40" width="16.5703125" style="10" bestFit="1" customWidth="1"/>
    <col min="41" max="42" width="14.5703125" style="10" bestFit="1" customWidth="1"/>
    <col min="43" max="43" width="15.7109375" style="10" bestFit="1" customWidth="1"/>
    <col min="44" max="45" width="14.5703125" style="10" bestFit="1" customWidth="1"/>
    <col min="46" max="46" width="13" style="10" bestFit="1" customWidth="1"/>
    <col min="47" max="48" width="14.5703125" style="10" bestFit="1" customWidth="1"/>
    <col min="49" max="49" width="11.42578125" style="10"/>
    <col min="50" max="51" width="15.7109375" style="10" bestFit="1" customWidth="1"/>
    <col min="52" max="52" width="17.140625" style="10" bestFit="1" customWidth="1"/>
    <col min="53" max="54" width="14.5703125" style="10" bestFit="1" customWidth="1"/>
    <col min="55" max="55" width="15.7109375" style="10" bestFit="1" customWidth="1"/>
    <col min="56" max="57" width="14.5703125" style="10" bestFit="1" customWidth="1"/>
    <col min="58" max="58" width="13" style="10" bestFit="1" customWidth="1"/>
    <col min="59" max="60" width="14.5703125" style="10" bestFit="1" customWidth="1"/>
    <col min="61" max="61" width="11.42578125" style="10"/>
    <col min="62" max="63" width="15.7109375" style="10" bestFit="1" customWidth="1"/>
    <col min="64" max="64" width="19.5703125" style="10" bestFit="1" customWidth="1"/>
    <col min="65" max="16384" width="11.42578125" style="10"/>
  </cols>
  <sheetData>
    <row r="1" spans="1:64" s="17" customFormat="1" ht="78.75" customHeight="1" thickBot="1">
      <c r="A1" s="67" t="s">
        <v>135</v>
      </c>
      <c r="B1" s="86" t="s">
        <v>136</v>
      </c>
      <c r="C1" s="68" t="s">
        <v>1173</v>
      </c>
      <c r="D1" s="86" t="s">
        <v>137</v>
      </c>
      <c r="E1" s="68" t="s">
        <v>1174</v>
      </c>
      <c r="F1" s="86" t="s">
        <v>139</v>
      </c>
      <c r="G1" s="68" t="s">
        <v>140</v>
      </c>
      <c r="H1" s="86" t="s">
        <v>1175</v>
      </c>
      <c r="I1" s="86" t="s">
        <v>1176</v>
      </c>
      <c r="J1" s="68" t="s">
        <v>143</v>
      </c>
      <c r="K1" s="86" t="s">
        <v>144</v>
      </c>
      <c r="L1" s="68" t="s">
        <v>1177</v>
      </c>
      <c r="M1" s="67" t="s">
        <v>145</v>
      </c>
      <c r="N1" s="91" t="s">
        <v>1178</v>
      </c>
      <c r="O1" s="91" t="s">
        <v>1179</v>
      </c>
      <c r="P1" s="87" t="s">
        <v>1180</v>
      </c>
      <c r="Q1" s="88" t="s">
        <v>1181</v>
      </c>
      <c r="R1" s="89" t="s">
        <v>1182</v>
      </c>
      <c r="S1" s="88" t="s">
        <v>1183</v>
      </c>
      <c r="T1" s="89" t="s">
        <v>1184</v>
      </c>
      <c r="U1" s="88" t="s">
        <v>1185</v>
      </c>
      <c r="V1" s="89" t="s">
        <v>1186</v>
      </c>
      <c r="W1" s="88" t="s">
        <v>1187</v>
      </c>
      <c r="X1" s="89" t="s">
        <v>1188</v>
      </c>
      <c r="Y1" s="88" t="s">
        <v>1189</v>
      </c>
      <c r="Z1" s="88" t="s">
        <v>1190</v>
      </c>
      <c r="AA1" s="90" t="s">
        <v>1191</v>
      </c>
      <c r="AB1" s="87" t="s">
        <v>1180</v>
      </c>
      <c r="AC1" s="88" t="s">
        <v>1181</v>
      </c>
      <c r="AD1" s="89" t="s">
        <v>1182</v>
      </c>
      <c r="AE1" s="88" t="s">
        <v>1183</v>
      </c>
      <c r="AF1" s="89" t="s">
        <v>1184</v>
      </c>
      <c r="AG1" s="88" t="s">
        <v>1185</v>
      </c>
      <c r="AH1" s="89" t="s">
        <v>1186</v>
      </c>
      <c r="AI1" s="88" t="s">
        <v>1187</v>
      </c>
      <c r="AJ1" s="89" t="s">
        <v>1188</v>
      </c>
      <c r="AK1" s="88" t="s">
        <v>1189</v>
      </c>
      <c r="AL1" s="88" t="s">
        <v>1190</v>
      </c>
      <c r="AM1" s="90" t="s">
        <v>1191</v>
      </c>
      <c r="AN1" s="87" t="s">
        <v>1180</v>
      </c>
      <c r="AO1" s="88" t="s">
        <v>1181</v>
      </c>
      <c r="AP1" s="89" t="s">
        <v>1182</v>
      </c>
      <c r="AQ1" s="88" t="s">
        <v>1183</v>
      </c>
      <c r="AR1" s="89" t="s">
        <v>1184</v>
      </c>
      <c r="AS1" s="88" t="s">
        <v>1185</v>
      </c>
      <c r="AT1" s="89" t="s">
        <v>1186</v>
      </c>
      <c r="AU1" s="88" t="s">
        <v>1187</v>
      </c>
      <c r="AV1" s="89" t="s">
        <v>1188</v>
      </c>
      <c r="AW1" s="88" t="s">
        <v>1189</v>
      </c>
      <c r="AX1" s="88" t="s">
        <v>1190</v>
      </c>
      <c r="AY1" s="90" t="s">
        <v>1191</v>
      </c>
      <c r="AZ1" s="87" t="s">
        <v>1180</v>
      </c>
      <c r="BA1" s="88" t="s">
        <v>1181</v>
      </c>
      <c r="BB1" s="89" t="s">
        <v>1182</v>
      </c>
      <c r="BC1" s="88" t="s">
        <v>1183</v>
      </c>
      <c r="BD1" s="89" t="s">
        <v>1184</v>
      </c>
      <c r="BE1" s="88" t="s">
        <v>1185</v>
      </c>
      <c r="BF1" s="89" t="s">
        <v>1186</v>
      </c>
      <c r="BG1" s="88" t="s">
        <v>1187</v>
      </c>
      <c r="BH1" s="89" t="s">
        <v>1188</v>
      </c>
      <c r="BI1" s="88" t="s">
        <v>1189</v>
      </c>
      <c r="BJ1" s="88" t="s">
        <v>1190</v>
      </c>
      <c r="BK1" s="90" t="s">
        <v>1191</v>
      </c>
      <c r="BL1" s="90" t="s">
        <v>1192</v>
      </c>
    </row>
    <row r="2" spans="1:64" ht="42" customHeight="1">
      <c r="A2" s="601" t="s">
        <v>10</v>
      </c>
      <c r="B2" s="605">
        <v>32</v>
      </c>
      <c r="C2" s="605" t="s">
        <v>154</v>
      </c>
      <c r="D2" s="605" t="s">
        <v>1193</v>
      </c>
      <c r="E2" s="605">
        <v>3203</v>
      </c>
      <c r="F2" s="605" t="s">
        <v>685</v>
      </c>
      <c r="G2" s="52">
        <v>3203047</v>
      </c>
      <c r="H2" s="53" t="s">
        <v>156</v>
      </c>
      <c r="I2" s="53" t="s">
        <v>156</v>
      </c>
      <c r="J2" s="52">
        <v>320304700</v>
      </c>
      <c r="K2" s="53" t="s">
        <v>157</v>
      </c>
      <c r="L2" s="52" t="s">
        <v>1194</v>
      </c>
      <c r="M2" s="54">
        <v>1</v>
      </c>
      <c r="N2" s="92">
        <v>400000000</v>
      </c>
      <c r="O2" s="92">
        <f>+M2*N2</f>
        <v>400000000</v>
      </c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>
        <f>SUM(P2:Z2)</f>
        <v>0</v>
      </c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>
        <f>SUM(AB2:AL2)</f>
        <v>0</v>
      </c>
      <c r="AN2" s="92"/>
      <c r="AO2" s="92"/>
      <c r="AP2" s="92"/>
      <c r="AQ2" s="92"/>
      <c r="AR2" s="92"/>
      <c r="AS2" s="92"/>
      <c r="AT2" s="92"/>
      <c r="AU2" s="92"/>
      <c r="AV2" s="92">
        <v>300000000</v>
      </c>
      <c r="AW2" s="92"/>
      <c r="AX2" s="92"/>
      <c r="AY2" s="92">
        <f>SUM(AN2:AX2)</f>
        <v>300000000</v>
      </c>
      <c r="AZ2" s="92"/>
      <c r="BA2" s="92"/>
      <c r="BB2" s="92"/>
      <c r="BC2" s="92"/>
      <c r="BD2" s="92"/>
      <c r="BE2" s="92"/>
      <c r="BF2" s="92"/>
      <c r="BG2" s="92"/>
      <c r="BH2" s="92">
        <v>100000000</v>
      </c>
      <c r="BI2" s="92"/>
      <c r="BJ2" s="92"/>
      <c r="BK2" s="92">
        <f>SUM(AZ2:BJ2)</f>
        <v>100000000</v>
      </c>
      <c r="BL2" s="111">
        <f>+AA2+AM2+AY2+BK2</f>
        <v>400000000</v>
      </c>
    </row>
    <row r="3" spans="1:64" ht="49.5" customHeight="1">
      <c r="A3" s="602"/>
      <c r="B3" s="597"/>
      <c r="C3" s="597"/>
      <c r="D3" s="597"/>
      <c r="E3" s="598"/>
      <c r="F3" s="598"/>
      <c r="G3" s="55" t="s">
        <v>686</v>
      </c>
      <c r="H3" s="56" t="s">
        <v>158</v>
      </c>
      <c r="I3" s="56" t="s">
        <v>687</v>
      </c>
      <c r="J3" s="55" t="s">
        <v>688</v>
      </c>
      <c r="K3" s="56" t="s">
        <v>689</v>
      </c>
      <c r="L3" s="55" t="s">
        <v>1194</v>
      </c>
      <c r="M3" s="57">
        <v>1</v>
      </c>
      <c r="N3" s="93">
        <v>200000000</v>
      </c>
      <c r="O3" s="93">
        <f t="shared" ref="O3:O64" si="0">+M3*N3</f>
        <v>200000000</v>
      </c>
      <c r="P3" s="93"/>
      <c r="Q3" s="93"/>
      <c r="R3" s="93"/>
      <c r="S3" s="93"/>
      <c r="T3" s="93"/>
      <c r="U3" s="93"/>
      <c r="V3" s="93"/>
      <c r="W3" s="93"/>
      <c r="X3" s="93"/>
      <c r="Y3" s="93"/>
      <c r="Z3" s="107"/>
      <c r="AA3" s="93">
        <f t="shared" ref="AA3:AA32" si="1">SUM(P3:Z3)</f>
        <v>0</v>
      </c>
      <c r="AB3" s="109"/>
      <c r="AC3" s="93"/>
      <c r="AD3" s="93"/>
      <c r="AE3" s="93"/>
      <c r="AF3" s="93"/>
      <c r="AG3" s="93"/>
      <c r="AH3" s="93"/>
      <c r="AI3" s="93"/>
      <c r="AJ3" s="93">
        <v>50000000</v>
      </c>
      <c r="AK3" s="93"/>
      <c r="AL3" s="93"/>
      <c r="AM3" s="93">
        <f t="shared" ref="AM3:AM32" si="2">SUM(AB3:AL3)</f>
        <v>50000000</v>
      </c>
      <c r="AN3" s="93"/>
      <c r="AO3" s="93"/>
      <c r="AP3" s="93"/>
      <c r="AQ3" s="93"/>
      <c r="AR3" s="93">
        <v>50000000</v>
      </c>
      <c r="AS3" s="93"/>
      <c r="AT3" s="93"/>
      <c r="AU3" s="93"/>
      <c r="AV3" s="93">
        <v>50000000</v>
      </c>
      <c r="AW3" s="93"/>
      <c r="AX3" s="93"/>
      <c r="AY3" s="93">
        <f t="shared" ref="AY3:AY32" si="3">SUM(AN3:AX3)</f>
        <v>100000000</v>
      </c>
      <c r="AZ3" s="93"/>
      <c r="BA3" s="93"/>
      <c r="BB3" s="93"/>
      <c r="BC3" s="93"/>
      <c r="BD3" s="93">
        <v>50000000</v>
      </c>
      <c r="BE3" s="93"/>
      <c r="BF3" s="93"/>
      <c r="BG3" s="93"/>
      <c r="BH3" s="93"/>
      <c r="BI3" s="93"/>
      <c r="BJ3" s="93"/>
      <c r="BK3" s="93">
        <f t="shared" ref="BK3:BK32" si="4">SUM(AZ3:BJ3)</f>
        <v>50000000</v>
      </c>
      <c r="BL3" s="112">
        <f t="shared" ref="BL3:BL35" si="5">+AA3+AM3+AY3+BK3</f>
        <v>200000000</v>
      </c>
    </row>
    <row r="4" spans="1:64" ht="45" customHeight="1">
      <c r="A4" s="602"/>
      <c r="B4" s="596">
        <v>32</v>
      </c>
      <c r="C4" s="596" t="s">
        <v>154</v>
      </c>
      <c r="D4" s="597"/>
      <c r="E4" s="596">
        <v>3205</v>
      </c>
      <c r="F4" s="596" t="s">
        <v>690</v>
      </c>
      <c r="G4" s="55">
        <v>3205002</v>
      </c>
      <c r="H4" s="56" t="s">
        <v>161</v>
      </c>
      <c r="I4" s="56" t="s">
        <v>161</v>
      </c>
      <c r="J4" s="55">
        <v>320500200</v>
      </c>
      <c r="K4" s="56" t="s">
        <v>162</v>
      </c>
      <c r="L4" s="55" t="s">
        <v>1194</v>
      </c>
      <c r="M4" s="57">
        <v>1</v>
      </c>
      <c r="N4" s="93">
        <v>70000000</v>
      </c>
      <c r="O4" s="93">
        <f t="shared" si="0"/>
        <v>70000000</v>
      </c>
      <c r="P4" s="93"/>
      <c r="Q4" s="93"/>
      <c r="R4" s="93"/>
      <c r="S4" s="93"/>
      <c r="T4" s="93"/>
      <c r="U4" s="93"/>
      <c r="V4" s="93"/>
      <c r="W4" s="93"/>
      <c r="X4" s="93"/>
      <c r="Y4" s="93"/>
      <c r="Z4" s="107"/>
      <c r="AA4" s="93">
        <f t="shared" si="1"/>
        <v>0</v>
      </c>
      <c r="AB4" s="109">
        <v>70000000</v>
      </c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>
        <f t="shared" si="2"/>
        <v>70000000</v>
      </c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>
        <f t="shared" si="3"/>
        <v>0</v>
      </c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>
        <f t="shared" si="4"/>
        <v>0</v>
      </c>
      <c r="BL4" s="112">
        <f t="shared" si="5"/>
        <v>70000000</v>
      </c>
    </row>
    <row r="5" spans="1:64" ht="43.15">
      <c r="A5" s="602"/>
      <c r="B5" s="597"/>
      <c r="C5" s="597"/>
      <c r="D5" s="597"/>
      <c r="E5" s="598"/>
      <c r="F5" s="597"/>
      <c r="G5" s="55">
        <v>3205019</v>
      </c>
      <c r="H5" s="56" t="s">
        <v>164</v>
      </c>
      <c r="I5" s="56" t="s">
        <v>164</v>
      </c>
      <c r="J5" s="55">
        <v>320501901</v>
      </c>
      <c r="K5" s="56" t="s">
        <v>165</v>
      </c>
      <c r="L5" s="55" t="s">
        <v>1194</v>
      </c>
      <c r="M5" s="57">
        <v>1</v>
      </c>
      <c r="N5" s="93">
        <v>4000000000</v>
      </c>
      <c r="O5" s="93">
        <f t="shared" si="0"/>
        <v>4000000000</v>
      </c>
      <c r="P5" s="93"/>
      <c r="Q5" s="93"/>
      <c r="R5" s="93"/>
      <c r="S5" s="93"/>
      <c r="T5" s="93"/>
      <c r="U5" s="93"/>
      <c r="V5" s="93"/>
      <c r="W5" s="93"/>
      <c r="X5" s="93"/>
      <c r="Y5" s="93"/>
      <c r="Z5" s="107"/>
      <c r="AA5" s="93">
        <f t="shared" si="1"/>
        <v>0</v>
      </c>
      <c r="AB5" s="109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>
        <f t="shared" si="2"/>
        <v>0</v>
      </c>
      <c r="AN5" s="93"/>
      <c r="AO5" s="93"/>
      <c r="AP5" s="93"/>
      <c r="AQ5" s="93"/>
      <c r="AR5" s="93"/>
      <c r="AS5" s="93"/>
      <c r="AT5" s="93"/>
      <c r="AU5" s="93">
        <v>2000000000</v>
      </c>
      <c r="AV5" s="93"/>
      <c r="AW5" s="93"/>
      <c r="AX5" s="93"/>
      <c r="AY5" s="93">
        <f t="shared" si="3"/>
        <v>2000000000</v>
      </c>
      <c r="AZ5" s="93"/>
      <c r="BA5" s="93"/>
      <c r="BB5" s="93"/>
      <c r="BC5" s="93"/>
      <c r="BD5" s="93"/>
      <c r="BE5" s="93"/>
      <c r="BF5" s="93"/>
      <c r="BG5" s="93"/>
      <c r="BH5" s="93">
        <v>2000000000</v>
      </c>
      <c r="BI5" s="93"/>
      <c r="BJ5" s="93"/>
      <c r="BK5" s="93">
        <f t="shared" si="4"/>
        <v>2000000000</v>
      </c>
      <c r="BL5" s="112">
        <f t="shared" si="5"/>
        <v>4000000000</v>
      </c>
    </row>
    <row r="6" spans="1:64" ht="28.9">
      <c r="A6" s="602"/>
      <c r="B6" s="596">
        <v>45</v>
      </c>
      <c r="C6" s="596" t="s">
        <v>170</v>
      </c>
      <c r="D6" s="597"/>
      <c r="E6" s="596">
        <v>4503</v>
      </c>
      <c r="F6" s="597"/>
      <c r="G6" s="55">
        <v>4503004</v>
      </c>
      <c r="H6" s="56" t="s">
        <v>166</v>
      </c>
      <c r="I6" s="56" t="s">
        <v>691</v>
      </c>
      <c r="J6" s="55" t="s">
        <v>692</v>
      </c>
      <c r="K6" s="56" t="s">
        <v>693</v>
      </c>
      <c r="L6" s="55" t="s">
        <v>1195</v>
      </c>
      <c r="M6" s="57">
        <v>4</v>
      </c>
      <c r="N6" s="93">
        <v>150000000</v>
      </c>
      <c r="O6" s="93">
        <f t="shared" si="0"/>
        <v>600000000</v>
      </c>
      <c r="P6" s="93"/>
      <c r="Q6" s="93">
        <v>150000000</v>
      </c>
      <c r="R6" s="93"/>
      <c r="S6" s="93"/>
      <c r="T6" s="93"/>
      <c r="U6" s="93"/>
      <c r="V6" s="93"/>
      <c r="W6" s="93"/>
      <c r="X6" s="93"/>
      <c r="Y6" s="93"/>
      <c r="Z6" s="107"/>
      <c r="AA6" s="93">
        <f t="shared" si="1"/>
        <v>150000000</v>
      </c>
      <c r="AB6" s="109"/>
      <c r="AC6" s="93">
        <v>150000000</v>
      </c>
      <c r="AD6" s="93"/>
      <c r="AE6" s="93"/>
      <c r="AF6" s="93"/>
      <c r="AG6" s="93"/>
      <c r="AH6" s="93"/>
      <c r="AI6" s="93"/>
      <c r="AJ6" s="93"/>
      <c r="AK6" s="93"/>
      <c r="AL6" s="93"/>
      <c r="AM6" s="93">
        <f t="shared" si="2"/>
        <v>150000000</v>
      </c>
      <c r="AN6" s="93"/>
      <c r="AO6" s="93">
        <v>150000000</v>
      </c>
      <c r="AP6" s="93"/>
      <c r="AQ6" s="93"/>
      <c r="AR6" s="93"/>
      <c r="AS6" s="93"/>
      <c r="AT6" s="93"/>
      <c r="AU6" s="93"/>
      <c r="AV6" s="93"/>
      <c r="AW6" s="93"/>
      <c r="AX6" s="93"/>
      <c r="AY6" s="93">
        <f t="shared" si="3"/>
        <v>150000000</v>
      </c>
      <c r="AZ6" s="93"/>
      <c r="BA6" s="93">
        <v>150000000</v>
      </c>
      <c r="BB6" s="93"/>
      <c r="BC6" s="93"/>
      <c r="BD6" s="93"/>
      <c r="BE6" s="93"/>
      <c r="BF6" s="93"/>
      <c r="BG6" s="93"/>
      <c r="BH6" s="93"/>
      <c r="BI6" s="93"/>
      <c r="BJ6" s="93"/>
      <c r="BK6" s="93">
        <f t="shared" si="4"/>
        <v>150000000</v>
      </c>
      <c r="BL6" s="112">
        <f t="shared" si="5"/>
        <v>600000000</v>
      </c>
    </row>
    <row r="7" spans="1:64" ht="36.75" customHeight="1">
      <c r="A7" s="602"/>
      <c r="B7" s="597"/>
      <c r="C7" s="597"/>
      <c r="D7" s="597"/>
      <c r="E7" s="597"/>
      <c r="F7" s="597"/>
      <c r="G7" s="55">
        <v>4503003</v>
      </c>
      <c r="H7" s="56" t="s">
        <v>168</v>
      </c>
      <c r="I7" s="56" t="s">
        <v>695</v>
      </c>
      <c r="J7" s="55" t="s">
        <v>696</v>
      </c>
      <c r="K7" s="56" t="s">
        <v>697</v>
      </c>
      <c r="L7" s="55" t="s">
        <v>1195</v>
      </c>
      <c r="M7" s="57">
        <v>2</v>
      </c>
      <c r="N7" s="93">
        <v>50000000</v>
      </c>
      <c r="O7" s="93">
        <f t="shared" si="0"/>
        <v>100000000</v>
      </c>
      <c r="P7" s="93"/>
      <c r="Q7" s="93"/>
      <c r="R7" s="93"/>
      <c r="S7" s="93"/>
      <c r="T7" s="93"/>
      <c r="U7" s="93"/>
      <c r="V7" s="93"/>
      <c r="W7" s="93"/>
      <c r="X7" s="93"/>
      <c r="Y7" s="93"/>
      <c r="Z7" s="107"/>
      <c r="AA7" s="93">
        <f t="shared" si="1"/>
        <v>0</v>
      </c>
      <c r="AB7" s="109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>
        <f t="shared" si="2"/>
        <v>0</v>
      </c>
      <c r="AN7" s="93">
        <v>50000000</v>
      </c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>
        <f t="shared" si="3"/>
        <v>50000000</v>
      </c>
      <c r="AZ7" s="93">
        <v>50000000</v>
      </c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>
        <f t="shared" si="4"/>
        <v>50000000</v>
      </c>
      <c r="BL7" s="112">
        <f t="shared" si="5"/>
        <v>100000000</v>
      </c>
    </row>
    <row r="8" spans="1:64" ht="32.25" customHeight="1">
      <c r="A8" s="602"/>
      <c r="B8" s="597"/>
      <c r="C8" s="597"/>
      <c r="D8" s="597"/>
      <c r="E8" s="598"/>
      <c r="F8" s="597"/>
      <c r="G8" s="55">
        <v>4503004</v>
      </c>
      <c r="H8" s="56" t="s">
        <v>691</v>
      </c>
      <c r="I8" s="56" t="s">
        <v>691</v>
      </c>
      <c r="J8" s="55">
        <v>450300400</v>
      </c>
      <c r="K8" s="56" t="s">
        <v>1196</v>
      </c>
      <c r="L8" s="55" t="s">
        <v>1195</v>
      </c>
      <c r="M8" s="57">
        <v>4</v>
      </c>
      <c r="N8" s="93">
        <v>50000000</v>
      </c>
      <c r="O8" s="93">
        <f t="shared" si="0"/>
        <v>200000000</v>
      </c>
      <c r="P8" s="93">
        <v>50000000</v>
      </c>
      <c r="Q8" s="93"/>
      <c r="R8" s="93"/>
      <c r="S8" s="93"/>
      <c r="T8" s="93"/>
      <c r="U8" s="93"/>
      <c r="V8" s="93"/>
      <c r="W8" s="93"/>
      <c r="X8" s="93"/>
      <c r="Y8" s="93"/>
      <c r="Z8" s="107"/>
      <c r="AA8" s="93">
        <f t="shared" si="1"/>
        <v>50000000</v>
      </c>
      <c r="AB8" s="93">
        <v>50000000</v>
      </c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>
        <f t="shared" si="2"/>
        <v>50000000</v>
      </c>
      <c r="AN8" s="93">
        <v>50000000</v>
      </c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>
        <f t="shared" si="3"/>
        <v>50000000</v>
      </c>
      <c r="AZ8" s="93">
        <v>50000000</v>
      </c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>
        <f t="shared" si="4"/>
        <v>50000000</v>
      </c>
      <c r="BL8" s="112">
        <f t="shared" si="5"/>
        <v>200000000</v>
      </c>
    </row>
    <row r="9" spans="1:64" ht="32.25" customHeight="1">
      <c r="A9" s="602"/>
      <c r="B9" s="598"/>
      <c r="C9" s="598"/>
      <c r="D9" s="597"/>
      <c r="E9" s="55">
        <v>4501</v>
      </c>
      <c r="F9" s="597"/>
      <c r="G9" s="55">
        <v>4501049</v>
      </c>
      <c r="H9" s="56" t="s">
        <v>171</v>
      </c>
      <c r="I9" s="56" t="s">
        <v>171</v>
      </c>
      <c r="J9" s="55" t="s">
        <v>1197</v>
      </c>
      <c r="K9" s="56" t="s">
        <v>172</v>
      </c>
      <c r="L9" s="55" t="s">
        <v>1195</v>
      </c>
      <c r="M9" s="57">
        <v>100</v>
      </c>
      <c r="N9" s="93">
        <v>560000</v>
      </c>
      <c r="O9" s="93">
        <f t="shared" si="0"/>
        <v>56000000</v>
      </c>
      <c r="P9" s="93">
        <v>14000000</v>
      </c>
      <c r="Q9" s="93"/>
      <c r="R9" s="93"/>
      <c r="S9" s="93"/>
      <c r="T9" s="93"/>
      <c r="U9" s="93"/>
      <c r="V9" s="93"/>
      <c r="W9" s="93"/>
      <c r="X9" s="93"/>
      <c r="Y9" s="93"/>
      <c r="Z9" s="107"/>
      <c r="AA9" s="93">
        <f t="shared" si="1"/>
        <v>14000000</v>
      </c>
      <c r="AB9" s="93">
        <v>14000000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>
        <f t="shared" si="2"/>
        <v>14000000</v>
      </c>
      <c r="AN9" s="93">
        <v>14000000</v>
      </c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>
        <f t="shared" si="3"/>
        <v>14000000</v>
      </c>
      <c r="AZ9" s="93">
        <v>14000000</v>
      </c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>
        <f t="shared" si="4"/>
        <v>14000000</v>
      </c>
      <c r="BL9" s="112">
        <f t="shared" si="5"/>
        <v>56000000</v>
      </c>
    </row>
    <row r="10" spans="1:64" ht="43.15">
      <c r="A10" s="602"/>
      <c r="B10" s="596">
        <v>32</v>
      </c>
      <c r="C10" s="596" t="s">
        <v>154</v>
      </c>
      <c r="D10" s="597"/>
      <c r="E10" s="596">
        <v>3206</v>
      </c>
      <c r="F10" s="597"/>
      <c r="G10" s="55">
        <v>3206005</v>
      </c>
      <c r="H10" s="56" t="s">
        <v>174</v>
      </c>
      <c r="I10" s="56" t="s">
        <v>174</v>
      </c>
      <c r="J10" s="55">
        <v>320600500</v>
      </c>
      <c r="K10" s="56" t="s">
        <v>175</v>
      </c>
      <c r="L10" s="55" t="s">
        <v>1198</v>
      </c>
      <c r="M10" s="57">
        <v>1</v>
      </c>
      <c r="N10" s="93">
        <v>36000000</v>
      </c>
      <c r="O10" s="93">
        <f t="shared" si="0"/>
        <v>36000000</v>
      </c>
      <c r="P10" s="93"/>
      <c r="Q10" s="93"/>
      <c r="R10" s="93"/>
      <c r="S10" s="93"/>
      <c r="T10" s="93">
        <v>9000000</v>
      </c>
      <c r="U10" s="93"/>
      <c r="V10" s="93"/>
      <c r="W10" s="93"/>
      <c r="X10" s="93"/>
      <c r="Y10" s="93"/>
      <c r="Z10" s="107"/>
      <c r="AA10" s="93">
        <f t="shared" si="1"/>
        <v>9000000</v>
      </c>
      <c r="AB10" s="109"/>
      <c r="AC10" s="93"/>
      <c r="AD10" s="93"/>
      <c r="AE10" s="93"/>
      <c r="AF10" s="93">
        <v>9000000</v>
      </c>
      <c r="AG10" s="93"/>
      <c r="AH10" s="93"/>
      <c r="AI10" s="93"/>
      <c r="AJ10" s="93"/>
      <c r="AK10" s="93"/>
      <c r="AL10" s="93"/>
      <c r="AM10" s="93">
        <f t="shared" si="2"/>
        <v>9000000</v>
      </c>
      <c r="AN10" s="93"/>
      <c r="AO10" s="93"/>
      <c r="AP10" s="93"/>
      <c r="AQ10" s="93"/>
      <c r="AR10" s="93">
        <v>9000000</v>
      </c>
      <c r="AS10" s="93"/>
      <c r="AT10" s="93"/>
      <c r="AU10" s="93"/>
      <c r="AV10" s="93"/>
      <c r="AW10" s="93"/>
      <c r="AX10" s="93"/>
      <c r="AY10" s="93">
        <f t="shared" si="3"/>
        <v>9000000</v>
      </c>
      <c r="AZ10" s="93"/>
      <c r="BA10" s="93"/>
      <c r="BB10" s="93"/>
      <c r="BC10" s="93"/>
      <c r="BD10" s="93">
        <v>9000000</v>
      </c>
      <c r="BE10" s="93"/>
      <c r="BF10" s="93"/>
      <c r="BG10" s="93"/>
      <c r="BH10" s="93"/>
      <c r="BI10" s="93"/>
      <c r="BJ10" s="93"/>
      <c r="BK10" s="93">
        <f t="shared" si="4"/>
        <v>9000000</v>
      </c>
      <c r="BL10" s="112">
        <f t="shared" si="5"/>
        <v>36000000</v>
      </c>
    </row>
    <row r="11" spans="1:64" ht="43.15">
      <c r="A11" s="602"/>
      <c r="B11" s="597"/>
      <c r="C11" s="597"/>
      <c r="D11" s="597"/>
      <c r="E11" s="597"/>
      <c r="F11" s="597"/>
      <c r="G11" s="55">
        <v>3206005</v>
      </c>
      <c r="H11" s="56" t="s">
        <v>174</v>
      </c>
      <c r="I11" s="56" t="s">
        <v>174</v>
      </c>
      <c r="J11" s="55">
        <v>320600501</v>
      </c>
      <c r="K11" s="56" t="s">
        <v>176</v>
      </c>
      <c r="L11" s="55" t="s">
        <v>1198</v>
      </c>
      <c r="M11" s="57">
        <v>4</v>
      </c>
      <c r="N11" s="93">
        <v>2000000</v>
      </c>
      <c r="O11" s="93">
        <f t="shared" si="0"/>
        <v>8000000</v>
      </c>
      <c r="P11" s="93">
        <v>2000000</v>
      </c>
      <c r="Q11" s="93"/>
      <c r="R11" s="93"/>
      <c r="S11" s="93"/>
      <c r="T11" s="93"/>
      <c r="U11" s="93"/>
      <c r="V11" s="93"/>
      <c r="W11" s="93"/>
      <c r="X11" s="93"/>
      <c r="Y11" s="93"/>
      <c r="Z11" s="107"/>
      <c r="AA11" s="93">
        <f t="shared" si="1"/>
        <v>2000000</v>
      </c>
      <c r="AB11" s="109">
        <v>2000000</v>
      </c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>
        <f t="shared" si="2"/>
        <v>2000000</v>
      </c>
      <c r="AN11" s="93">
        <v>2000000</v>
      </c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>
        <f t="shared" si="3"/>
        <v>2000000</v>
      </c>
      <c r="AZ11" s="93">
        <v>2000000</v>
      </c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>
        <f t="shared" si="4"/>
        <v>2000000</v>
      </c>
      <c r="BL11" s="112">
        <f t="shared" si="5"/>
        <v>8000000</v>
      </c>
    </row>
    <row r="12" spans="1:64" ht="28.9">
      <c r="A12" s="602"/>
      <c r="B12" s="598"/>
      <c r="C12" s="598"/>
      <c r="D12" s="597"/>
      <c r="E12" s="598"/>
      <c r="F12" s="598"/>
      <c r="G12" s="55" t="s">
        <v>698</v>
      </c>
      <c r="H12" s="56" t="s">
        <v>177</v>
      </c>
      <c r="I12" s="56" t="s">
        <v>699</v>
      </c>
      <c r="J12" s="55" t="s">
        <v>700</v>
      </c>
      <c r="K12" s="56" t="s">
        <v>701</v>
      </c>
      <c r="L12" s="55" t="s">
        <v>1198</v>
      </c>
      <c r="M12" s="57">
        <v>200</v>
      </c>
      <c r="N12" s="93">
        <v>3000000</v>
      </c>
      <c r="O12" s="93">
        <f t="shared" si="0"/>
        <v>600000000</v>
      </c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107"/>
      <c r="AA12" s="93">
        <f t="shared" si="1"/>
        <v>0</v>
      </c>
      <c r="AB12" s="109"/>
      <c r="AC12" s="93"/>
      <c r="AD12" s="93"/>
      <c r="AE12" s="93"/>
      <c r="AF12" s="93"/>
      <c r="AG12" s="93"/>
      <c r="AH12" s="93"/>
      <c r="AI12" s="93">
        <v>120000000</v>
      </c>
      <c r="AJ12" s="93"/>
      <c r="AK12" s="93"/>
      <c r="AL12" s="93"/>
      <c r="AM12" s="93">
        <f t="shared" si="2"/>
        <v>120000000</v>
      </c>
      <c r="AN12" s="93"/>
      <c r="AO12" s="93"/>
      <c r="AP12" s="93"/>
      <c r="AQ12" s="93"/>
      <c r="AR12" s="93"/>
      <c r="AS12" s="93"/>
      <c r="AT12" s="93"/>
      <c r="AU12" s="93">
        <v>240000000</v>
      </c>
      <c r="AV12" s="93"/>
      <c r="AW12" s="93"/>
      <c r="AX12" s="93"/>
      <c r="AY12" s="93">
        <f t="shared" si="3"/>
        <v>240000000</v>
      </c>
      <c r="AZ12" s="93"/>
      <c r="BA12" s="93"/>
      <c r="BB12" s="93"/>
      <c r="BC12" s="93"/>
      <c r="BD12" s="93"/>
      <c r="BE12" s="93"/>
      <c r="BF12" s="93"/>
      <c r="BG12" s="93">
        <v>240000000</v>
      </c>
      <c r="BH12" s="93"/>
      <c r="BI12" s="93"/>
      <c r="BJ12" s="93"/>
      <c r="BK12" s="93">
        <f t="shared" si="4"/>
        <v>240000000</v>
      </c>
      <c r="BL12" s="112">
        <f t="shared" si="5"/>
        <v>600000000</v>
      </c>
    </row>
    <row r="13" spans="1:64" ht="30" customHeight="1">
      <c r="A13" s="602"/>
      <c r="B13" s="596" t="s">
        <v>702</v>
      </c>
      <c r="C13" s="596" t="s">
        <v>223</v>
      </c>
      <c r="D13" s="597"/>
      <c r="E13" s="596" t="s">
        <v>703</v>
      </c>
      <c r="F13" s="596" t="s">
        <v>179</v>
      </c>
      <c r="G13" s="55" t="s">
        <v>704</v>
      </c>
      <c r="H13" s="56" t="s">
        <v>225</v>
      </c>
      <c r="I13" s="56" t="s">
        <v>225</v>
      </c>
      <c r="J13" s="55">
        <v>400300600</v>
      </c>
      <c r="K13" s="56" t="s">
        <v>767</v>
      </c>
      <c r="L13" s="55" t="s">
        <v>1198</v>
      </c>
      <c r="M13" s="57">
        <v>1</v>
      </c>
      <c r="N13" s="93">
        <v>120000000</v>
      </c>
      <c r="O13" s="93">
        <f t="shared" si="0"/>
        <v>120000000</v>
      </c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107"/>
      <c r="AA13" s="93">
        <f t="shared" si="1"/>
        <v>0</v>
      </c>
      <c r="AB13" s="109"/>
      <c r="AC13" s="93"/>
      <c r="AD13" s="93"/>
      <c r="AE13" s="93"/>
      <c r="AF13" s="93"/>
      <c r="AG13" s="93">
        <v>120000000</v>
      </c>
      <c r="AH13" s="93"/>
      <c r="AI13" s="93"/>
      <c r="AJ13" s="93"/>
      <c r="AK13" s="93"/>
      <c r="AL13" s="93"/>
      <c r="AM13" s="93">
        <f t="shared" si="2"/>
        <v>120000000</v>
      </c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>
        <f t="shared" si="3"/>
        <v>0</v>
      </c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>
        <f t="shared" si="4"/>
        <v>0</v>
      </c>
      <c r="BL13" s="112">
        <f t="shared" si="5"/>
        <v>120000000</v>
      </c>
    </row>
    <row r="14" spans="1:64" ht="30" customHeight="1">
      <c r="A14" s="602"/>
      <c r="B14" s="597"/>
      <c r="C14" s="597"/>
      <c r="D14" s="597"/>
      <c r="E14" s="597"/>
      <c r="F14" s="597"/>
      <c r="G14" s="55" t="s">
        <v>704</v>
      </c>
      <c r="H14" s="56" t="s">
        <v>225</v>
      </c>
      <c r="I14" s="56" t="s">
        <v>225</v>
      </c>
      <c r="J14" s="55" t="s">
        <v>705</v>
      </c>
      <c r="K14" s="56" t="s">
        <v>706</v>
      </c>
      <c r="L14" s="55" t="s">
        <v>1198</v>
      </c>
      <c r="M14" s="57">
        <v>1</v>
      </c>
      <c r="N14" s="93">
        <v>150000000</v>
      </c>
      <c r="O14" s="93">
        <f t="shared" si="0"/>
        <v>150000000</v>
      </c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107"/>
      <c r="AA14" s="93">
        <f t="shared" si="1"/>
        <v>0</v>
      </c>
      <c r="AB14" s="109">
        <v>150000000</v>
      </c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>
        <f t="shared" si="2"/>
        <v>150000000</v>
      </c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>
        <f t="shared" si="3"/>
        <v>0</v>
      </c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>
        <f t="shared" si="4"/>
        <v>0</v>
      </c>
      <c r="BL14" s="112">
        <f t="shared" si="5"/>
        <v>150000000</v>
      </c>
    </row>
    <row r="15" spans="1:64" ht="28.9">
      <c r="A15" s="602"/>
      <c r="B15" s="597"/>
      <c r="C15" s="597"/>
      <c r="D15" s="597"/>
      <c r="E15" s="597"/>
      <c r="F15" s="597"/>
      <c r="G15" s="55" t="s">
        <v>707</v>
      </c>
      <c r="H15" s="56" t="s">
        <v>180</v>
      </c>
      <c r="I15" s="56" t="s">
        <v>708</v>
      </c>
      <c r="J15" s="55" t="s">
        <v>709</v>
      </c>
      <c r="K15" s="56" t="s">
        <v>708</v>
      </c>
      <c r="L15" s="55" t="s">
        <v>1198</v>
      </c>
      <c r="M15" s="57">
        <v>3</v>
      </c>
      <c r="N15" s="93">
        <v>40000000</v>
      </c>
      <c r="O15" s="93">
        <f t="shared" si="0"/>
        <v>120000000</v>
      </c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107"/>
      <c r="AA15" s="93">
        <f t="shared" si="1"/>
        <v>0</v>
      </c>
      <c r="AB15" s="109"/>
      <c r="AC15" s="93"/>
      <c r="AD15" s="93"/>
      <c r="AE15" s="93"/>
      <c r="AF15" s="93">
        <v>40000000</v>
      </c>
      <c r="AG15" s="93"/>
      <c r="AH15" s="93"/>
      <c r="AI15" s="93"/>
      <c r="AJ15" s="93"/>
      <c r="AK15" s="93"/>
      <c r="AL15" s="93"/>
      <c r="AM15" s="93">
        <f t="shared" si="2"/>
        <v>40000000</v>
      </c>
      <c r="AN15" s="93"/>
      <c r="AO15" s="93"/>
      <c r="AP15" s="93"/>
      <c r="AQ15" s="93"/>
      <c r="AR15" s="93">
        <v>40000000</v>
      </c>
      <c r="AS15" s="93"/>
      <c r="AT15" s="93"/>
      <c r="AU15" s="93"/>
      <c r="AV15" s="93"/>
      <c r="AW15" s="93"/>
      <c r="AX15" s="93"/>
      <c r="AY15" s="93">
        <f t="shared" si="3"/>
        <v>40000000</v>
      </c>
      <c r="AZ15" s="93"/>
      <c r="BA15" s="93"/>
      <c r="BB15" s="93"/>
      <c r="BC15" s="93"/>
      <c r="BD15" s="93">
        <v>40000000</v>
      </c>
      <c r="BE15" s="93"/>
      <c r="BF15" s="93"/>
      <c r="BG15" s="93"/>
      <c r="BH15" s="93"/>
      <c r="BI15" s="93"/>
      <c r="BJ15" s="93"/>
      <c r="BK15" s="93">
        <f t="shared" si="4"/>
        <v>40000000</v>
      </c>
      <c r="BL15" s="112">
        <f t="shared" si="5"/>
        <v>120000000</v>
      </c>
    </row>
    <row r="16" spans="1:64" ht="28.9">
      <c r="A16" s="602"/>
      <c r="B16" s="597"/>
      <c r="C16" s="597"/>
      <c r="D16" s="597"/>
      <c r="E16" s="597"/>
      <c r="F16" s="597"/>
      <c r="G16" s="55" t="s">
        <v>710</v>
      </c>
      <c r="H16" s="56" t="s">
        <v>276</v>
      </c>
      <c r="I16" s="56" t="s">
        <v>276</v>
      </c>
      <c r="J16" s="55" t="s">
        <v>711</v>
      </c>
      <c r="K16" s="56" t="s">
        <v>277</v>
      </c>
      <c r="L16" s="55" t="s">
        <v>1198</v>
      </c>
      <c r="M16" s="57">
        <v>1</v>
      </c>
      <c r="N16" s="93">
        <v>200000000</v>
      </c>
      <c r="O16" s="93">
        <f t="shared" si="0"/>
        <v>200000000</v>
      </c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107"/>
      <c r="AA16" s="93">
        <f t="shared" si="1"/>
        <v>0</v>
      </c>
      <c r="AB16" s="109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>
        <f t="shared" si="2"/>
        <v>0</v>
      </c>
      <c r="AN16" s="93"/>
      <c r="AO16" s="93"/>
      <c r="AP16" s="93"/>
      <c r="AQ16" s="93"/>
      <c r="AR16" s="93">
        <v>100000000</v>
      </c>
      <c r="AS16" s="93"/>
      <c r="AT16" s="93"/>
      <c r="AU16" s="93"/>
      <c r="AV16" s="93"/>
      <c r="AW16" s="93"/>
      <c r="AX16" s="93"/>
      <c r="AY16" s="93">
        <f t="shared" si="3"/>
        <v>100000000</v>
      </c>
      <c r="AZ16" s="93"/>
      <c r="BA16" s="93"/>
      <c r="BB16" s="93"/>
      <c r="BC16" s="93"/>
      <c r="BD16" s="93">
        <v>100000000</v>
      </c>
      <c r="BE16" s="93"/>
      <c r="BF16" s="93"/>
      <c r="BG16" s="93"/>
      <c r="BH16" s="93"/>
      <c r="BI16" s="93"/>
      <c r="BJ16" s="93"/>
      <c r="BK16" s="93">
        <f t="shared" si="4"/>
        <v>100000000</v>
      </c>
      <c r="BL16" s="112">
        <f t="shared" si="5"/>
        <v>200000000</v>
      </c>
    </row>
    <row r="17" spans="1:64" ht="28.9">
      <c r="A17" s="602"/>
      <c r="B17" s="598"/>
      <c r="C17" s="598"/>
      <c r="D17" s="597"/>
      <c r="E17" s="598"/>
      <c r="F17" s="597"/>
      <c r="G17" s="55" t="s">
        <v>712</v>
      </c>
      <c r="H17" s="56" t="s">
        <v>278</v>
      </c>
      <c r="I17" s="56" t="s">
        <v>278</v>
      </c>
      <c r="J17" s="55" t="s">
        <v>713</v>
      </c>
      <c r="K17" s="56" t="s">
        <v>279</v>
      </c>
      <c r="L17" s="55" t="s">
        <v>1198</v>
      </c>
      <c r="M17" s="57">
        <v>1</v>
      </c>
      <c r="N17" s="93">
        <v>60000000</v>
      </c>
      <c r="O17" s="93">
        <f t="shared" si="0"/>
        <v>60000000</v>
      </c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107"/>
      <c r="AA17" s="93">
        <f t="shared" si="1"/>
        <v>0</v>
      </c>
      <c r="AB17" s="109"/>
      <c r="AC17" s="93"/>
      <c r="AD17" s="93"/>
      <c r="AE17" s="93"/>
      <c r="AF17" s="93">
        <v>20000000</v>
      </c>
      <c r="AG17" s="93"/>
      <c r="AH17" s="93"/>
      <c r="AI17" s="93"/>
      <c r="AJ17" s="93"/>
      <c r="AK17" s="93"/>
      <c r="AL17" s="93"/>
      <c r="AM17" s="93">
        <f t="shared" si="2"/>
        <v>20000000</v>
      </c>
      <c r="AN17" s="93"/>
      <c r="AO17" s="93"/>
      <c r="AP17" s="93"/>
      <c r="AQ17" s="93"/>
      <c r="AR17" s="93">
        <v>20000000</v>
      </c>
      <c r="AS17" s="93"/>
      <c r="AT17" s="93"/>
      <c r="AU17" s="93"/>
      <c r="AV17" s="93"/>
      <c r="AW17" s="93"/>
      <c r="AX17" s="93"/>
      <c r="AY17" s="93">
        <f t="shared" si="3"/>
        <v>20000000</v>
      </c>
      <c r="AZ17" s="93"/>
      <c r="BA17" s="93"/>
      <c r="BB17" s="93"/>
      <c r="BC17" s="93"/>
      <c r="BD17" s="93">
        <v>20000000</v>
      </c>
      <c r="BE17" s="93"/>
      <c r="BF17" s="93"/>
      <c r="BG17" s="93"/>
      <c r="BH17" s="93"/>
      <c r="BI17" s="93"/>
      <c r="BJ17" s="93"/>
      <c r="BK17" s="93">
        <f t="shared" si="4"/>
        <v>20000000</v>
      </c>
      <c r="BL17" s="112">
        <f t="shared" si="5"/>
        <v>60000000</v>
      </c>
    </row>
    <row r="18" spans="1:64" ht="28.9">
      <c r="A18" s="602"/>
      <c r="B18" s="596">
        <v>32</v>
      </c>
      <c r="C18" s="596" t="s">
        <v>154</v>
      </c>
      <c r="D18" s="597"/>
      <c r="E18" s="55" t="s">
        <v>714</v>
      </c>
      <c r="F18" s="597"/>
      <c r="G18" s="55" t="s">
        <v>715</v>
      </c>
      <c r="H18" s="56" t="s">
        <v>182</v>
      </c>
      <c r="I18" s="56" t="s">
        <v>716</v>
      </c>
      <c r="J18" s="55" t="s">
        <v>717</v>
      </c>
      <c r="K18" s="56" t="s">
        <v>718</v>
      </c>
      <c r="L18" s="55" t="s">
        <v>1198</v>
      </c>
      <c r="M18" s="57">
        <v>1</v>
      </c>
      <c r="N18" s="93">
        <v>30000000</v>
      </c>
      <c r="O18" s="93">
        <f t="shared" si="0"/>
        <v>30000000</v>
      </c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107"/>
      <c r="AA18" s="93">
        <f t="shared" si="1"/>
        <v>0</v>
      </c>
      <c r="AB18" s="109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>
        <f t="shared" si="2"/>
        <v>0</v>
      </c>
      <c r="AN18" s="93">
        <v>30000000</v>
      </c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>
        <f t="shared" si="3"/>
        <v>30000000</v>
      </c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>
        <f t="shared" si="4"/>
        <v>0</v>
      </c>
      <c r="BL18" s="112">
        <f t="shared" si="5"/>
        <v>30000000</v>
      </c>
    </row>
    <row r="19" spans="1:64" ht="43.15">
      <c r="A19" s="602"/>
      <c r="B19" s="597"/>
      <c r="C19" s="597"/>
      <c r="D19" s="597"/>
      <c r="E19" s="596" t="s">
        <v>719</v>
      </c>
      <c r="F19" s="597"/>
      <c r="G19" s="55" t="s">
        <v>720</v>
      </c>
      <c r="H19" s="56" t="s">
        <v>183</v>
      </c>
      <c r="I19" s="56" t="s">
        <v>721</v>
      </c>
      <c r="J19" s="55" t="s">
        <v>722</v>
      </c>
      <c r="K19" s="56" t="s">
        <v>723</v>
      </c>
      <c r="L19" s="55" t="s">
        <v>1198</v>
      </c>
      <c r="M19" s="57">
        <v>3</v>
      </c>
      <c r="N19" s="93">
        <v>30000000</v>
      </c>
      <c r="O19" s="93">
        <f t="shared" si="0"/>
        <v>90000000</v>
      </c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107"/>
      <c r="AA19" s="93">
        <f t="shared" si="1"/>
        <v>0</v>
      </c>
      <c r="AB19" s="109"/>
      <c r="AC19" s="93"/>
      <c r="AD19" s="93"/>
      <c r="AE19" s="93"/>
      <c r="AF19" s="93"/>
      <c r="AG19" s="93">
        <v>30000000</v>
      </c>
      <c r="AH19" s="93"/>
      <c r="AI19" s="93"/>
      <c r="AJ19" s="93"/>
      <c r="AK19" s="93"/>
      <c r="AL19" s="93"/>
      <c r="AM19" s="93">
        <f t="shared" si="2"/>
        <v>30000000</v>
      </c>
      <c r="AN19" s="93"/>
      <c r="AO19" s="93"/>
      <c r="AP19" s="93"/>
      <c r="AQ19" s="93"/>
      <c r="AR19" s="93"/>
      <c r="AS19" s="93"/>
      <c r="AT19" s="93">
        <v>30000000</v>
      </c>
      <c r="AU19" s="93"/>
      <c r="AV19" s="93"/>
      <c r="AW19" s="93"/>
      <c r="AX19" s="93"/>
      <c r="AY19" s="93">
        <f t="shared" si="3"/>
        <v>30000000</v>
      </c>
      <c r="AZ19" s="93"/>
      <c r="BA19" s="93"/>
      <c r="BB19" s="93"/>
      <c r="BC19" s="93"/>
      <c r="BD19" s="93"/>
      <c r="BE19" s="93"/>
      <c r="BF19" s="93">
        <v>30000000</v>
      </c>
      <c r="BG19" s="93"/>
      <c r="BH19" s="93"/>
      <c r="BI19" s="93"/>
      <c r="BJ19" s="93"/>
      <c r="BK19" s="93">
        <f t="shared" si="4"/>
        <v>30000000</v>
      </c>
      <c r="BL19" s="112">
        <f t="shared" si="5"/>
        <v>90000000</v>
      </c>
    </row>
    <row r="20" spans="1:64" ht="43.15">
      <c r="A20" s="602"/>
      <c r="B20" s="598"/>
      <c r="C20" s="598"/>
      <c r="D20" s="597"/>
      <c r="E20" s="598"/>
      <c r="F20" s="598"/>
      <c r="G20" s="55" t="s">
        <v>720</v>
      </c>
      <c r="H20" s="56" t="s">
        <v>183</v>
      </c>
      <c r="I20" s="56" t="s">
        <v>721</v>
      </c>
      <c r="J20" s="55" t="s">
        <v>724</v>
      </c>
      <c r="K20" s="56" t="s">
        <v>725</v>
      </c>
      <c r="L20" s="55" t="s">
        <v>1198</v>
      </c>
      <c r="M20" s="57">
        <v>10</v>
      </c>
      <c r="N20" s="93">
        <v>2000000</v>
      </c>
      <c r="O20" s="93">
        <f t="shared" si="0"/>
        <v>20000000</v>
      </c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107"/>
      <c r="AA20" s="93">
        <f t="shared" si="1"/>
        <v>0</v>
      </c>
      <c r="AB20" s="109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>
        <f t="shared" si="2"/>
        <v>0</v>
      </c>
      <c r="AN20" s="93">
        <v>10000000</v>
      </c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>
        <f t="shared" si="3"/>
        <v>10000000</v>
      </c>
      <c r="AZ20" s="93">
        <v>10000000</v>
      </c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>
        <f t="shared" si="4"/>
        <v>10000000</v>
      </c>
      <c r="BL20" s="112">
        <f t="shared" si="5"/>
        <v>20000000</v>
      </c>
    </row>
    <row r="21" spans="1:64" ht="45" customHeight="1">
      <c r="A21" s="602"/>
      <c r="B21" s="596">
        <v>32</v>
      </c>
      <c r="C21" s="596" t="s">
        <v>154</v>
      </c>
      <c r="D21" s="597"/>
      <c r="E21" s="596">
        <v>3202</v>
      </c>
      <c r="F21" s="596" t="s">
        <v>726</v>
      </c>
      <c r="G21" s="55">
        <v>3202005</v>
      </c>
      <c r="H21" s="56" t="s">
        <v>192</v>
      </c>
      <c r="I21" s="56" t="s">
        <v>192</v>
      </c>
      <c r="J21" s="55">
        <v>320200500</v>
      </c>
      <c r="K21" s="56" t="s">
        <v>193</v>
      </c>
      <c r="L21" s="55" t="s">
        <v>1198</v>
      </c>
      <c r="M21" s="57">
        <v>1</v>
      </c>
      <c r="N21" s="93">
        <v>450000000</v>
      </c>
      <c r="O21" s="93">
        <f t="shared" si="0"/>
        <v>450000000</v>
      </c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107"/>
      <c r="AA21" s="93">
        <f t="shared" si="1"/>
        <v>0</v>
      </c>
      <c r="AB21" s="109"/>
      <c r="AC21" s="93"/>
      <c r="AD21" s="93"/>
      <c r="AE21" s="93"/>
      <c r="AF21" s="93"/>
      <c r="AG21" s="93"/>
      <c r="AH21" s="93"/>
      <c r="AI21" s="93">
        <v>150000000</v>
      </c>
      <c r="AJ21" s="93"/>
      <c r="AK21" s="93"/>
      <c r="AL21" s="93"/>
      <c r="AM21" s="93">
        <f t="shared" si="2"/>
        <v>150000000</v>
      </c>
      <c r="AN21" s="93"/>
      <c r="AO21" s="93"/>
      <c r="AP21" s="93"/>
      <c r="AQ21" s="93"/>
      <c r="AR21" s="93"/>
      <c r="AS21" s="93"/>
      <c r="AT21" s="93"/>
      <c r="AU21" s="93">
        <v>150000000</v>
      </c>
      <c r="AV21" s="93"/>
      <c r="AW21" s="93"/>
      <c r="AX21" s="93"/>
      <c r="AY21" s="93">
        <f t="shared" si="3"/>
        <v>150000000</v>
      </c>
      <c r="AZ21" s="93"/>
      <c r="BA21" s="93"/>
      <c r="BB21" s="93"/>
      <c r="BC21" s="93"/>
      <c r="BD21" s="93"/>
      <c r="BE21" s="93"/>
      <c r="BF21" s="93"/>
      <c r="BG21" s="93">
        <v>150000000</v>
      </c>
      <c r="BH21" s="93"/>
      <c r="BI21" s="93"/>
      <c r="BJ21" s="93"/>
      <c r="BK21" s="93">
        <f t="shared" si="4"/>
        <v>150000000</v>
      </c>
      <c r="BL21" s="112">
        <f t="shared" si="5"/>
        <v>450000000</v>
      </c>
    </row>
    <row r="22" spans="1:64" ht="28.9">
      <c r="A22" s="602"/>
      <c r="B22" s="597"/>
      <c r="C22" s="597"/>
      <c r="D22" s="597"/>
      <c r="E22" s="597"/>
      <c r="F22" s="597"/>
      <c r="G22" s="55">
        <v>3202006</v>
      </c>
      <c r="H22" s="56" t="s">
        <v>194</v>
      </c>
      <c r="I22" s="56" t="s">
        <v>194</v>
      </c>
      <c r="J22" s="55">
        <v>320200600</v>
      </c>
      <c r="K22" s="56" t="s">
        <v>195</v>
      </c>
      <c r="L22" s="55" t="s">
        <v>1198</v>
      </c>
      <c r="M22" s="57">
        <v>1</v>
      </c>
      <c r="N22" s="93">
        <v>100000000</v>
      </c>
      <c r="O22" s="93">
        <f t="shared" si="0"/>
        <v>100000000</v>
      </c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107"/>
      <c r="AA22" s="93">
        <f t="shared" si="1"/>
        <v>0</v>
      </c>
      <c r="AB22" s="109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>
        <f t="shared" si="2"/>
        <v>0</v>
      </c>
      <c r="AN22" s="93">
        <v>100000000</v>
      </c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>
        <f t="shared" si="3"/>
        <v>100000000</v>
      </c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>
        <f t="shared" si="4"/>
        <v>0</v>
      </c>
      <c r="BL22" s="112">
        <f t="shared" si="5"/>
        <v>100000000</v>
      </c>
    </row>
    <row r="23" spans="1:64" ht="28.9">
      <c r="A23" s="602"/>
      <c r="B23" s="597"/>
      <c r="C23" s="597"/>
      <c r="D23" s="597"/>
      <c r="E23" s="597"/>
      <c r="F23" s="597"/>
      <c r="G23" s="55">
        <v>3202007</v>
      </c>
      <c r="H23" s="56" t="s">
        <v>196</v>
      </c>
      <c r="I23" s="56" t="s">
        <v>196</v>
      </c>
      <c r="J23" s="55">
        <v>320200700</v>
      </c>
      <c r="K23" s="56" t="s">
        <v>197</v>
      </c>
      <c r="L23" s="55" t="s">
        <v>1198</v>
      </c>
      <c r="M23" s="57">
        <v>3</v>
      </c>
      <c r="N23" s="93">
        <v>15000000</v>
      </c>
      <c r="O23" s="93">
        <f t="shared" si="0"/>
        <v>45000000</v>
      </c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107"/>
      <c r="AA23" s="93">
        <f t="shared" si="1"/>
        <v>0</v>
      </c>
      <c r="AB23" s="109"/>
      <c r="AC23" s="93"/>
      <c r="AD23" s="93"/>
      <c r="AE23" s="93"/>
      <c r="AF23" s="93"/>
      <c r="AG23" s="93">
        <v>15000000</v>
      </c>
      <c r="AH23" s="93"/>
      <c r="AI23" s="93"/>
      <c r="AJ23" s="93"/>
      <c r="AK23" s="93"/>
      <c r="AL23" s="93"/>
      <c r="AM23" s="93">
        <f t="shared" si="2"/>
        <v>15000000</v>
      </c>
      <c r="AN23" s="93"/>
      <c r="AO23" s="93"/>
      <c r="AP23" s="93"/>
      <c r="AQ23" s="93"/>
      <c r="AR23" s="93"/>
      <c r="AS23" s="93">
        <v>15000000</v>
      </c>
      <c r="AT23" s="93"/>
      <c r="AU23" s="93"/>
      <c r="AV23" s="93"/>
      <c r="AW23" s="93"/>
      <c r="AX23" s="93"/>
      <c r="AY23" s="93">
        <f t="shared" si="3"/>
        <v>15000000</v>
      </c>
      <c r="AZ23" s="93"/>
      <c r="BA23" s="93"/>
      <c r="BB23" s="93"/>
      <c r="BC23" s="93"/>
      <c r="BD23" s="93"/>
      <c r="BE23" s="93">
        <v>15000000</v>
      </c>
      <c r="BF23" s="93"/>
      <c r="BG23" s="93"/>
      <c r="BH23" s="93"/>
      <c r="BI23" s="93"/>
      <c r="BJ23" s="93"/>
      <c r="BK23" s="93">
        <f t="shared" si="4"/>
        <v>15000000</v>
      </c>
      <c r="BL23" s="112">
        <f t="shared" si="5"/>
        <v>45000000</v>
      </c>
    </row>
    <row r="24" spans="1:64" ht="28.9">
      <c r="A24" s="602"/>
      <c r="B24" s="597"/>
      <c r="C24" s="597"/>
      <c r="D24" s="597"/>
      <c r="E24" s="597"/>
      <c r="F24" s="597"/>
      <c r="G24" s="55">
        <v>3202033</v>
      </c>
      <c r="H24" s="56" t="s">
        <v>198</v>
      </c>
      <c r="I24" s="56" t="s">
        <v>198</v>
      </c>
      <c r="J24" s="55">
        <v>320203300</v>
      </c>
      <c r="K24" s="56" t="s">
        <v>199</v>
      </c>
      <c r="L24" s="55" t="s">
        <v>1194</v>
      </c>
      <c r="M24" s="57">
        <v>1</v>
      </c>
      <c r="N24" s="93">
        <v>1500000000</v>
      </c>
      <c r="O24" s="93">
        <f t="shared" si="0"/>
        <v>1500000000</v>
      </c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107"/>
      <c r="AA24" s="93">
        <f t="shared" si="1"/>
        <v>0</v>
      </c>
      <c r="AB24" s="109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>
        <f t="shared" si="2"/>
        <v>0</v>
      </c>
      <c r="AN24" s="93"/>
      <c r="AO24" s="93"/>
      <c r="AP24" s="93"/>
      <c r="AQ24" s="93"/>
      <c r="AR24" s="93"/>
      <c r="AS24" s="93"/>
      <c r="AT24" s="93"/>
      <c r="AU24" s="93">
        <v>750000000</v>
      </c>
      <c r="AV24" s="93"/>
      <c r="AW24" s="93"/>
      <c r="AX24" s="93"/>
      <c r="AY24" s="93">
        <f t="shared" si="3"/>
        <v>750000000</v>
      </c>
      <c r="AZ24" s="93"/>
      <c r="BA24" s="93"/>
      <c r="BB24" s="93"/>
      <c r="BC24" s="93"/>
      <c r="BD24" s="93"/>
      <c r="BE24" s="93"/>
      <c r="BF24" s="93"/>
      <c r="BG24" s="93">
        <v>750000000</v>
      </c>
      <c r="BH24" s="93"/>
      <c r="BI24" s="93"/>
      <c r="BJ24" s="93"/>
      <c r="BK24" s="93">
        <f t="shared" si="4"/>
        <v>750000000</v>
      </c>
      <c r="BL24" s="112">
        <f t="shared" si="5"/>
        <v>1500000000</v>
      </c>
    </row>
    <row r="25" spans="1:64" ht="28.9">
      <c r="A25" s="602"/>
      <c r="B25" s="597"/>
      <c r="C25" s="597"/>
      <c r="D25" s="597"/>
      <c r="E25" s="597"/>
      <c r="F25" s="597"/>
      <c r="G25" s="55">
        <v>3202038</v>
      </c>
      <c r="H25" s="56" t="s">
        <v>200</v>
      </c>
      <c r="I25" s="56" t="s">
        <v>200</v>
      </c>
      <c r="J25" s="55">
        <v>320203800</v>
      </c>
      <c r="K25" s="56" t="s">
        <v>201</v>
      </c>
      <c r="L25" s="55" t="s">
        <v>1198</v>
      </c>
      <c r="M25" s="57">
        <v>1000</v>
      </c>
      <c r="N25" s="93">
        <v>25000</v>
      </c>
      <c r="O25" s="93">
        <f t="shared" si="0"/>
        <v>25000000</v>
      </c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107"/>
      <c r="AA25" s="93">
        <f t="shared" si="1"/>
        <v>0</v>
      </c>
      <c r="AB25" s="109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>
        <f t="shared" si="2"/>
        <v>0</v>
      </c>
      <c r="AN25" s="93"/>
      <c r="AO25" s="93"/>
      <c r="AP25" s="93"/>
      <c r="AQ25" s="93"/>
      <c r="AR25" s="93"/>
      <c r="AS25" s="93">
        <v>10000000</v>
      </c>
      <c r="AT25" s="93"/>
      <c r="AU25" s="93"/>
      <c r="AV25" s="93"/>
      <c r="AW25" s="93"/>
      <c r="AX25" s="93"/>
      <c r="AY25" s="93">
        <f t="shared" si="3"/>
        <v>10000000</v>
      </c>
      <c r="AZ25" s="93"/>
      <c r="BA25" s="93"/>
      <c r="BB25" s="93"/>
      <c r="BC25" s="93"/>
      <c r="BD25" s="93"/>
      <c r="BE25" s="93">
        <v>15000000</v>
      </c>
      <c r="BF25" s="93"/>
      <c r="BG25" s="93"/>
      <c r="BH25" s="93"/>
      <c r="BI25" s="93"/>
      <c r="BJ25" s="93"/>
      <c r="BK25" s="93">
        <f t="shared" si="4"/>
        <v>15000000</v>
      </c>
      <c r="BL25" s="112">
        <f t="shared" si="5"/>
        <v>25000000</v>
      </c>
    </row>
    <row r="26" spans="1:64" ht="28.9">
      <c r="A26" s="602"/>
      <c r="B26" s="597"/>
      <c r="C26" s="597"/>
      <c r="D26" s="597"/>
      <c r="E26" s="597"/>
      <c r="F26" s="597"/>
      <c r="G26" s="55">
        <v>3202012</v>
      </c>
      <c r="H26" s="56" t="s">
        <v>202</v>
      </c>
      <c r="I26" s="56" t="s">
        <v>727</v>
      </c>
      <c r="J26" s="55" t="s">
        <v>728</v>
      </c>
      <c r="K26" s="56" t="s">
        <v>727</v>
      </c>
      <c r="L26" s="55" t="s">
        <v>1198</v>
      </c>
      <c r="M26" s="57">
        <v>1</v>
      </c>
      <c r="N26" s="93">
        <v>150000000</v>
      </c>
      <c r="O26" s="93">
        <f t="shared" si="0"/>
        <v>150000000</v>
      </c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107"/>
      <c r="AA26" s="93">
        <f t="shared" si="1"/>
        <v>0</v>
      </c>
      <c r="AB26" s="109"/>
      <c r="AC26" s="93"/>
      <c r="AD26" s="93"/>
      <c r="AE26" s="93"/>
      <c r="AF26" s="93">
        <v>50000000</v>
      </c>
      <c r="AG26" s="93"/>
      <c r="AH26" s="93"/>
      <c r="AI26" s="93"/>
      <c r="AJ26" s="93"/>
      <c r="AK26" s="93"/>
      <c r="AL26" s="93"/>
      <c r="AM26" s="93">
        <f t="shared" si="2"/>
        <v>50000000</v>
      </c>
      <c r="AN26" s="93"/>
      <c r="AO26" s="93"/>
      <c r="AP26" s="93"/>
      <c r="AQ26" s="93"/>
      <c r="AR26" s="93">
        <v>50000000</v>
      </c>
      <c r="AS26" s="93"/>
      <c r="AT26" s="93"/>
      <c r="AU26" s="93"/>
      <c r="AV26" s="93"/>
      <c r="AW26" s="93"/>
      <c r="AX26" s="93"/>
      <c r="AY26" s="93">
        <f t="shared" si="3"/>
        <v>50000000</v>
      </c>
      <c r="AZ26" s="93"/>
      <c r="BA26" s="93"/>
      <c r="BB26" s="93"/>
      <c r="BC26" s="93"/>
      <c r="BD26" s="93">
        <v>50000000</v>
      </c>
      <c r="BE26" s="93"/>
      <c r="BF26" s="93"/>
      <c r="BG26" s="93"/>
      <c r="BH26" s="93"/>
      <c r="BI26" s="93"/>
      <c r="BJ26" s="93"/>
      <c r="BK26" s="93">
        <f t="shared" si="4"/>
        <v>50000000</v>
      </c>
      <c r="BL26" s="112">
        <f t="shared" si="5"/>
        <v>150000000</v>
      </c>
    </row>
    <row r="27" spans="1:64" ht="43.15">
      <c r="A27" s="602"/>
      <c r="B27" s="597"/>
      <c r="C27" s="597"/>
      <c r="D27" s="597"/>
      <c r="E27" s="597"/>
      <c r="F27" s="597"/>
      <c r="G27" s="55">
        <v>3202014</v>
      </c>
      <c r="H27" s="56" t="s">
        <v>204</v>
      </c>
      <c r="I27" s="56" t="s">
        <v>729</v>
      </c>
      <c r="J27" s="55">
        <v>320201402</v>
      </c>
      <c r="K27" s="56" t="s">
        <v>730</v>
      </c>
      <c r="L27" s="55" t="s">
        <v>1198</v>
      </c>
      <c r="M27" s="57">
        <v>7</v>
      </c>
      <c r="N27" s="93">
        <v>25000000</v>
      </c>
      <c r="O27" s="93">
        <f t="shared" si="0"/>
        <v>175000000</v>
      </c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107"/>
      <c r="AA27" s="93">
        <f t="shared" si="1"/>
        <v>0</v>
      </c>
      <c r="AB27" s="109">
        <v>25000000</v>
      </c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>
        <f t="shared" si="2"/>
        <v>25000000</v>
      </c>
      <c r="AN27" s="93">
        <v>75000000</v>
      </c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>
        <f t="shared" si="3"/>
        <v>75000000</v>
      </c>
      <c r="AZ27" s="93">
        <v>75000000</v>
      </c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>
        <f t="shared" si="4"/>
        <v>75000000</v>
      </c>
      <c r="BL27" s="112">
        <f t="shared" si="5"/>
        <v>175000000</v>
      </c>
    </row>
    <row r="28" spans="1:64" ht="28.9">
      <c r="A28" s="602"/>
      <c r="B28" s="597"/>
      <c r="C28" s="597"/>
      <c r="D28" s="597"/>
      <c r="E28" s="597"/>
      <c r="F28" s="597"/>
      <c r="G28" s="55" t="s">
        <v>731</v>
      </c>
      <c r="H28" s="56" t="s">
        <v>205</v>
      </c>
      <c r="I28" s="56" t="s">
        <v>732</v>
      </c>
      <c r="J28" s="55" t="s">
        <v>733</v>
      </c>
      <c r="K28" s="56" t="s">
        <v>734</v>
      </c>
      <c r="L28" s="55" t="s">
        <v>1198</v>
      </c>
      <c r="M28" s="57">
        <v>1</v>
      </c>
      <c r="N28" s="93">
        <v>1400000000</v>
      </c>
      <c r="O28" s="93">
        <f t="shared" si="0"/>
        <v>1400000000</v>
      </c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107"/>
      <c r="AA28" s="93">
        <f t="shared" si="1"/>
        <v>0</v>
      </c>
      <c r="AB28" s="109">
        <v>200000000</v>
      </c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>
        <f t="shared" si="2"/>
        <v>200000000</v>
      </c>
      <c r="AN28" s="93">
        <v>300000000</v>
      </c>
      <c r="AO28" s="93"/>
      <c r="AP28" s="93"/>
      <c r="AQ28" s="93"/>
      <c r="AR28" s="93"/>
      <c r="AS28" s="93">
        <v>100000000</v>
      </c>
      <c r="AT28" s="93"/>
      <c r="AU28" s="93"/>
      <c r="AV28" s="93">
        <v>200000000</v>
      </c>
      <c r="AW28" s="93"/>
      <c r="AX28" s="93"/>
      <c r="AY28" s="93">
        <f t="shared" si="3"/>
        <v>600000000</v>
      </c>
      <c r="AZ28" s="93">
        <v>300000000</v>
      </c>
      <c r="BA28" s="93"/>
      <c r="BB28" s="93"/>
      <c r="BC28" s="93"/>
      <c r="BD28" s="93"/>
      <c r="BE28" s="93">
        <v>100000000</v>
      </c>
      <c r="BF28" s="93"/>
      <c r="BG28" s="93"/>
      <c r="BH28" s="93">
        <v>200000000</v>
      </c>
      <c r="BI28" s="93"/>
      <c r="BJ28" s="93"/>
      <c r="BK28" s="93">
        <f t="shared" si="4"/>
        <v>600000000</v>
      </c>
      <c r="BL28" s="112">
        <f t="shared" si="5"/>
        <v>1400000000</v>
      </c>
    </row>
    <row r="29" spans="1:64" ht="28.9">
      <c r="A29" s="602"/>
      <c r="B29" s="597"/>
      <c r="C29" s="597"/>
      <c r="D29" s="597"/>
      <c r="E29" s="597"/>
      <c r="F29" s="597"/>
      <c r="G29" s="55" t="s">
        <v>735</v>
      </c>
      <c r="H29" s="56" t="s">
        <v>207</v>
      </c>
      <c r="I29" s="56" t="s">
        <v>732</v>
      </c>
      <c r="J29" s="55" t="s">
        <v>736</v>
      </c>
      <c r="K29" s="56" t="s">
        <v>737</v>
      </c>
      <c r="L29" s="55" t="s">
        <v>1198</v>
      </c>
      <c r="M29" s="57">
        <v>1</v>
      </c>
      <c r="N29" s="93">
        <v>40000000</v>
      </c>
      <c r="O29" s="93">
        <f t="shared" si="0"/>
        <v>40000000</v>
      </c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107"/>
      <c r="AA29" s="93">
        <f t="shared" si="1"/>
        <v>0</v>
      </c>
      <c r="AB29" s="109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>
        <f t="shared" si="2"/>
        <v>0</v>
      </c>
      <c r="AN29" s="93"/>
      <c r="AO29" s="93"/>
      <c r="AP29" s="93"/>
      <c r="AQ29" s="93"/>
      <c r="AR29" s="93"/>
      <c r="AS29" s="93">
        <v>40000000</v>
      </c>
      <c r="AT29" s="93"/>
      <c r="AU29" s="93"/>
      <c r="AV29" s="93"/>
      <c r="AW29" s="93"/>
      <c r="AX29" s="93"/>
      <c r="AY29" s="93">
        <f t="shared" si="3"/>
        <v>40000000</v>
      </c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>
        <f t="shared" si="4"/>
        <v>0</v>
      </c>
      <c r="BL29" s="112">
        <f t="shared" si="5"/>
        <v>40000000</v>
      </c>
    </row>
    <row r="30" spans="1:64" ht="43.15">
      <c r="A30" s="602"/>
      <c r="B30" s="597"/>
      <c r="C30" s="597"/>
      <c r="D30" s="597"/>
      <c r="E30" s="597"/>
      <c r="F30" s="597"/>
      <c r="G30" s="55" t="s">
        <v>738</v>
      </c>
      <c r="H30" s="56" t="s">
        <v>207</v>
      </c>
      <c r="I30" s="56" t="s">
        <v>739</v>
      </c>
      <c r="J30" s="55" t="s">
        <v>740</v>
      </c>
      <c r="K30" s="56" t="s">
        <v>741</v>
      </c>
      <c r="L30" s="55" t="s">
        <v>1198</v>
      </c>
      <c r="M30" s="57">
        <v>3</v>
      </c>
      <c r="N30" s="93">
        <v>80000000</v>
      </c>
      <c r="O30" s="93">
        <f t="shared" si="0"/>
        <v>240000000</v>
      </c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107"/>
      <c r="AA30" s="93">
        <f t="shared" si="1"/>
        <v>0</v>
      </c>
      <c r="AB30" s="109"/>
      <c r="AC30" s="93">
        <v>80000000</v>
      </c>
      <c r="AD30" s="93"/>
      <c r="AE30" s="93"/>
      <c r="AF30" s="93"/>
      <c r="AG30" s="93"/>
      <c r="AH30" s="93"/>
      <c r="AI30" s="93"/>
      <c r="AJ30" s="93"/>
      <c r="AK30" s="93"/>
      <c r="AL30" s="93"/>
      <c r="AM30" s="93">
        <f t="shared" si="2"/>
        <v>80000000</v>
      </c>
      <c r="AN30" s="93"/>
      <c r="AO30" s="93">
        <v>80000000</v>
      </c>
      <c r="AP30" s="93"/>
      <c r="AQ30" s="93"/>
      <c r="AR30" s="93"/>
      <c r="AS30" s="93"/>
      <c r="AT30" s="93"/>
      <c r="AU30" s="93"/>
      <c r="AV30" s="93"/>
      <c r="AW30" s="93"/>
      <c r="AX30" s="93"/>
      <c r="AY30" s="93">
        <f t="shared" si="3"/>
        <v>80000000</v>
      </c>
      <c r="AZ30" s="93"/>
      <c r="BA30" s="93">
        <v>80000000</v>
      </c>
      <c r="BB30" s="93"/>
      <c r="BC30" s="93"/>
      <c r="BD30" s="93"/>
      <c r="BE30" s="93"/>
      <c r="BF30" s="93"/>
      <c r="BG30" s="93"/>
      <c r="BH30" s="93"/>
      <c r="BI30" s="93"/>
      <c r="BJ30" s="93"/>
      <c r="BK30" s="93">
        <f t="shared" si="4"/>
        <v>80000000</v>
      </c>
      <c r="BL30" s="112">
        <f t="shared" si="5"/>
        <v>240000000</v>
      </c>
    </row>
    <row r="31" spans="1:64" ht="28.9">
      <c r="A31" s="602"/>
      <c r="B31" s="598"/>
      <c r="C31" s="598"/>
      <c r="D31" s="597"/>
      <c r="E31" s="598"/>
      <c r="F31" s="597"/>
      <c r="G31" s="55" t="s">
        <v>742</v>
      </c>
      <c r="H31" s="56" t="s">
        <v>207</v>
      </c>
      <c r="I31" s="56" t="s">
        <v>743</v>
      </c>
      <c r="J31" s="55" t="s">
        <v>744</v>
      </c>
      <c r="K31" s="56" t="s">
        <v>745</v>
      </c>
      <c r="L31" s="55" t="s">
        <v>1198</v>
      </c>
      <c r="M31" s="57">
        <v>1</v>
      </c>
      <c r="N31" s="93">
        <v>80000000</v>
      </c>
      <c r="O31" s="93">
        <f t="shared" si="0"/>
        <v>80000000</v>
      </c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107"/>
      <c r="AA31" s="93">
        <f t="shared" si="1"/>
        <v>0</v>
      </c>
      <c r="AB31" s="109"/>
      <c r="AC31" s="93">
        <v>80000000</v>
      </c>
      <c r="AD31" s="93"/>
      <c r="AE31" s="93"/>
      <c r="AF31" s="93"/>
      <c r="AG31" s="93"/>
      <c r="AH31" s="93"/>
      <c r="AI31" s="93"/>
      <c r="AJ31" s="93"/>
      <c r="AK31" s="93"/>
      <c r="AL31" s="93"/>
      <c r="AM31" s="93">
        <f t="shared" si="2"/>
        <v>80000000</v>
      </c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>
        <f t="shared" si="3"/>
        <v>0</v>
      </c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>
        <f t="shared" si="4"/>
        <v>0</v>
      </c>
      <c r="BL31" s="112">
        <f t="shared" si="5"/>
        <v>80000000</v>
      </c>
    </row>
    <row r="32" spans="1:64" ht="28.9">
      <c r="A32" s="602"/>
      <c r="B32" s="596">
        <v>21</v>
      </c>
      <c r="C32" s="596" t="s">
        <v>296</v>
      </c>
      <c r="D32" s="597"/>
      <c r="E32" s="596">
        <v>2102</v>
      </c>
      <c r="F32" s="597"/>
      <c r="G32" s="55" t="s">
        <v>746</v>
      </c>
      <c r="H32" s="56" t="s">
        <v>747</v>
      </c>
      <c r="I32" s="56" t="s">
        <v>747</v>
      </c>
      <c r="J32" s="55">
        <v>210205801</v>
      </c>
      <c r="K32" s="56" t="s">
        <v>749</v>
      </c>
      <c r="L32" s="55" t="s">
        <v>1194</v>
      </c>
      <c r="M32" s="57">
        <v>1</v>
      </c>
      <c r="N32" s="93">
        <v>1000000000</v>
      </c>
      <c r="O32" s="93">
        <f t="shared" si="0"/>
        <v>1000000000</v>
      </c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107"/>
      <c r="AA32" s="93">
        <f t="shared" si="1"/>
        <v>0</v>
      </c>
      <c r="AB32" s="109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>
        <f t="shared" si="2"/>
        <v>0</v>
      </c>
      <c r="AN32" s="93"/>
      <c r="AO32" s="93"/>
      <c r="AP32" s="93"/>
      <c r="AQ32" s="93"/>
      <c r="AR32" s="93"/>
      <c r="AS32" s="93"/>
      <c r="AT32" s="93"/>
      <c r="AU32" s="93">
        <v>500000000</v>
      </c>
      <c r="AV32" s="93"/>
      <c r="AW32" s="93"/>
      <c r="AX32" s="93"/>
      <c r="AY32" s="93">
        <f t="shared" si="3"/>
        <v>500000000</v>
      </c>
      <c r="AZ32" s="93"/>
      <c r="BA32" s="93"/>
      <c r="BB32" s="93"/>
      <c r="BC32" s="93"/>
      <c r="BD32" s="93"/>
      <c r="BE32" s="93"/>
      <c r="BF32" s="93"/>
      <c r="BG32" s="93">
        <v>500000000</v>
      </c>
      <c r="BH32" s="93"/>
      <c r="BI32" s="93"/>
      <c r="BJ32" s="93"/>
      <c r="BK32" s="93">
        <f t="shared" si="4"/>
        <v>500000000</v>
      </c>
      <c r="BL32" s="112">
        <f t="shared" si="5"/>
        <v>1000000000</v>
      </c>
    </row>
    <row r="33" spans="1:64" ht="28.9">
      <c r="A33" s="602"/>
      <c r="B33" s="597"/>
      <c r="C33" s="597"/>
      <c r="D33" s="597"/>
      <c r="E33" s="597"/>
      <c r="F33" s="597"/>
      <c r="G33" s="55" t="s">
        <v>750</v>
      </c>
      <c r="H33" s="56" t="s">
        <v>751</v>
      </c>
      <c r="I33" s="56" t="s">
        <v>751</v>
      </c>
      <c r="J33" s="55">
        <v>210205600</v>
      </c>
      <c r="K33" s="56" t="s">
        <v>751</v>
      </c>
      <c r="L33" s="55" t="s">
        <v>1194</v>
      </c>
      <c r="M33" s="57">
        <v>1</v>
      </c>
      <c r="N33" s="93">
        <v>2000000000</v>
      </c>
      <c r="O33" s="93">
        <f t="shared" si="0"/>
        <v>2000000000</v>
      </c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107"/>
      <c r="AA33" s="93">
        <f>SUM(P33:Z33)</f>
        <v>0</v>
      </c>
      <c r="AB33" s="109"/>
      <c r="AC33" s="93">
        <v>300000000</v>
      </c>
      <c r="AD33" s="93"/>
      <c r="AE33" s="93"/>
      <c r="AF33" s="93"/>
      <c r="AG33" s="93"/>
      <c r="AH33" s="93"/>
      <c r="AI33" s="93"/>
      <c r="AJ33" s="93"/>
      <c r="AK33" s="93"/>
      <c r="AL33" s="93"/>
      <c r="AM33" s="93">
        <f>SUM(AB33:AL33)</f>
        <v>300000000</v>
      </c>
      <c r="AN33" s="93"/>
      <c r="AO33" s="93">
        <v>850000000</v>
      </c>
      <c r="AP33" s="93"/>
      <c r="AQ33" s="93"/>
      <c r="AR33" s="93"/>
      <c r="AS33" s="93"/>
      <c r="AT33" s="93"/>
      <c r="AU33" s="93"/>
      <c r="AV33" s="93"/>
      <c r="AW33" s="93"/>
      <c r="AX33" s="93"/>
      <c r="AY33" s="93">
        <f>SUM(AN33:AX33)</f>
        <v>850000000</v>
      </c>
      <c r="AZ33" s="93"/>
      <c r="BA33" s="93">
        <v>850000000</v>
      </c>
      <c r="BB33" s="93"/>
      <c r="BC33" s="93"/>
      <c r="BD33" s="93"/>
      <c r="BE33" s="93"/>
      <c r="BF33" s="93"/>
      <c r="BG33" s="93"/>
      <c r="BH33" s="93"/>
      <c r="BI33" s="93"/>
      <c r="BJ33" s="93"/>
      <c r="BK33" s="93">
        <f>SUM(AZ33:BJ33)</f>
        <v>850000000</v>
      </c>
      <c r="BL33" s="112">
        <f t="shared" si="5"/>
        <v>2000000000</v>
      </c>
    </row>
    <row r="34" spans="1:64" ht="51.75" customHeight="1">
      <c r="A34" s="603"/>
      <c r="B34" s="597"/>
      <c r="C34" s="597"/>
      <c r="D34" s="597"/>
      <c r="E34" s="597"/>
      <c r="F34" s="597"/>
      <c r="G34" s="55" t="s">
        <v>809</v>
      </c>
      <c r="H34" s="56" t="s">
        <v>303</v>
      </c>
      <c r="I34" s="56" t="s">
        <v>810</v>
      </c>
      <c r="J34" s="55" t="s">
        <v>811</v>
      </c>
      <c r="K34" s="56" t="s">
        <v>812</v>
      </c>
      <c r="L34" s="55" t="s">
        <v>1194</v>
      </c>
      <c r="M34" s="57">
        <v>100</v>
      </c>
      <c r="N34" s="93">
        <v>3000000</v>
      </c>
      <c r="O34" s="93">
        <f t="shared" si="0"/>
        <v>300000000</v>
      </c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>
        <f>SUM(P34:Z34)</f>
        <v>0</v>
      </c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>
        <f>SUM(AB34:AL34)</f>
        <v>0</v>
      </c>
      <c r="AN34" s="93">
        <v>75000000</v>
      </c>
      <c r="AO34" s="93"/>
      <c r="AP34" s="93"/>
      <c r="AQ34" s="93"/>
      <c r="AR34" s="93"/>
      <c r="AS34" s="93"/>
      <c r="AT34" s="93"/>
      <c r="AU34" s="93"/>
      <c r="AV34" s="93"/>
      <c r="AW34" s="93"/>
      <c r="AX34" s="93">
        <v>75000000</v>
      </c>
      <c r="AY34" s="93">
        <f>SUM(AN34:AX34)</f>
        <v>150000000</v>
      </c>
      <c r="AZ34" s="93">
        <v>75000000</v>
      </c>
      <c r="BA34" s="93"/>
      <c r="BB34" s="93"/>
      <c r="BC34" s="93"/>
      <c r="BD34" s="93"/>
      <c r="BE34" s="93"/>
      <c r="BF34" s="93"/>
      <c r="BG34" s="93"/>
      <c r="BH34" s="93"/>
      <c r="BI34" s="93"/>
      <c r="BJ34" s="93">
        <v>75000000</v>
      </c>
      <c r="BK34" s="93">
        <f>SUM(AZ34:BJ34)</f>
        <v>150000000</v>
      </c>
      <c r="BL34" s="93">
        <f t="shared" si="5"/>
        <v>300000000</v>
      </c>
    </row>
    <row r="35" spans="1:64" ht="29.45" thickBot="1">
      <c r="A35" s="604"/>
      <c r="B35" s="599"/>
      <c r="C35" s="599"/>
      <c r="D35" s="599"/>
      <c r="E35" s="599"/>
      <c r="F35" s="599"/>
      <c r="G35" s="58" t="s">
        <v>746</v>
      </c>
      <c r="H35" s="59" t="s">
        <v>747</v>
      </c>
      <c r="I35" s="59" t="s">
        <v>747</v>
      </c>
      <c r="J35" s="58">
        <v>210205800</v>
      </c>
      <c r="K35" s="59" t="s">
        <v>747</v>
      </c>
      <c r="L35" s="58" t="s">
        <v>1194</v>
      </c>
      <c r="M35" s="60">
        <v>1</v>
      </c>
      <c r="N35" s="94">
        <v>3200000000</v>
      </c>
      <c r="O35" s="94">
        <f t="shared" si="0"/>
        <v>3200000000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108"/>
      <c r="AA35" s="94">
        <f>SUM(P35:Z35)</f>
        <v>0</v>
      </c>
      <c r="AB35" s="110"/>
      <c r="AC35" s="94">
        <v>400000000</v>
      </c>
      <c r="AD35" s="94"/>
      <c r="AE35" s="94"/>
      <c r="AF35" s="94"/>
      <c r="AG35" s="94"/>
      <c r="AH35" s="94"/>
      <c r="AI35" s="94"/>
      <c r="AJ35" s="94"/>
      <c r="AK35" s="94"/>
      <c r="AL35" s="94"/>
      <c r="AM35" s="94">
        <f>SUM(AB35:AL35)</f>
        <v>400000000</v>
      </c>
      <c r="AN35" s="94"/>
      <c r="AO35" s="94">
        <v>1400000000</v>
      </c>
      <c r="AP35" s="94"/>
      <c r="AQ35" s="94"/>
      <c r="AR35" s="94"/>
      <c r="AS35" s="94"/>
      <c r="AT35" s="94"/>
      <c r="AU35" s="94"/>
      <c r="AV35" s="94"/>
      <c r="AW35" s="94"/>
      <c r="AX35" s="94"/>
      <c r="AY35" s="94">
        <f>SUM(AN35:AX35)</f>
        <v>1400000000</v>
      </c>
      <c r="AZ35" s="94"/>
      <c r="BA35" s="94">
        <v>1400000000</v>
      </c>
      <c r="BB35" s="94"/>
      <c r="BC35" s="94"/>
      <c r="BD35" s="94"/>
      <c r="BE35" s="94"/>
      <c r="BF35" s="94"/>
      <c r="BG35" s="94"/>
      <c r="BH35" s="94"/>
      <c r="BI35" s="94"/>
      <c r="BJ35" s="94"/>
      <c r="BK35" s="94">
        <f>SUM(AZ35:BJ35)</f>
        <v>1400000000</v>
      </c>
      <c r="BL35" s="113">
        <f t="shared" si="5"/>
        <v>3200000000</v>
      </c>
    </row>
    <row r="36" spans="1:64" ht="24" customHeight="1" thickBot="1">
      <c r="A36" s="607" t="s">
        <v>1199</v>
      </c>
      <c r="B36" s="608"/>
      <c r="C36" s="608"/>
      <c r="D36" s="608"/>
      <c r="E36" s="608"/>
      <c r="F36" s="608"/>
      <c r="G36" s="608"/>
      <c r="H36" s="608"/>
      <c r="I36" s="608"/>
      <c r="J36" s="608"/>
      <c r="K36" s="608"/>
      <c r="L36" s="608"/>
      <c r="M36" s="608"/>
      <c r="N36" s="609"/>
      <c r="O36" s="114">
        <f>SUM(O2:O35)</f>
        <v>17765000000</v>
      </c>
      <c r="P36" s="115">
        <f t="shared" ref="P36:BL36" si="6">SUM(P2:P35)</f>
        <v>66000000</v>
      </c>
      <c r="Q36" s="115">
        <f t="shared" si="6"/>
        <v>150000000</v>
      </c>
      <c r="R36" s="115">
        <f t="shared" si="6"/>
        <v>0</v>
      </c>
      <c r="S36" s="115">
        <f t="shared" si="6"/>
        <v>0</v>
      </c>
      <c r="T36" s="115">
        <f t="shared" si="6"/>
        <v>9000000</v>
      </c>
      <c r="U36" s="115">
        <f t="shared" si="6"/>
        <v>0</v>
      </c>
      <c r="V36" s="115">
        <f t="shared" si="6"/>
        <v>0</v>
      </c>
      <c r="W36" s="115">
        <f t="shared" si="6"/>
        <v>0</v>
      </c>
      <c r="X36" s="115">
        <f t="shared" si="6"/>
        <v>0</v>
      </c>
      <c r="Y36" s="115">
        <f t="shared" si="6"/>
        <v>0</v>
      </c>
      <c r="Z36" s="115">
        <f t="shared" si="6"/>
        <v>0</v>
      </c>
      <c r="AA36" s="114">
        <f t="shared" si="6"/>
        <v>225000000</v>
      </c>
      <c r="AB36" s="115">
        <f t="shared" si="6"/>
        <v>511000000</v>
      </c>
      <c r="AC36" s="115">
        <f t="shared" si="6"/>
        <v>1010000000</v>
      </c>
      <c r="AD36" s="115">
        <f t="shared" si="6"/>
        <v>0</v>
      </c>
      <c r="AE36" s="115">
        <f t="shared" si="6"/>
        <v>0</v>
      </c>
      <c r="AF36" s="115">
        <f t="shared" si="6"/>
        <v>119000000</v>
      </c>
      <c r="AG36" s="115">
        <f t="shared" si="6"/>
        <v>165000000</v>
      </c>
      <c r="AH36" s="115">
        <f t="shared" si="6"/>
        <v>0</v>
      </c>
      <c r="AI36" s="115">
        <f t="shared" si="6"/>
        <v>270000000</v>
      </c>
      <c r="AJ36" s="115">
        <f t="shared" si="6"/>
        <v>50000000</v>
      </c>
      <c r="AK36" s="115">
        <f t="shared" si="6"/>
        <v>0</v>
      </c>
      <c r="AL36" s="115">
        <f t="shared" si="6"/>
        <v>0</v>
      </c>
      <c r="AM36" s="114">
        <f t="shared" si="6"/>
        <v>2125000000</v>
      </c>
      <c r="AN36" s="115">
        <f t="shared" si="6"/>
        <v>706000000</v>
      </c>
      <c r="AO36" s="115">
        <f t="shared" si="6"/>
        <v>2480000000</v>
      </c>
      <c r="AP36" s="115">
        <f t="shared" si="6"/>
        <v>0</v>
      </c>
      <c r="AQ36" s="115">
        <f t="shared" si="6"/>
        <v>0</v>
      </c>
      <c r="AR36" s="115">
        <f t="shared" si="6"/>
        <v>269000000</v>
      </c>
      <c r="AS36" s="115">
        <f t="shared" si="6"/>
        <v>165000000</v>
      </c>
      <c r="AT36" s="115">
        <f t="shared" si="6"/>
        <v>30000000</v>
      </c>
      <c r="AU36" s="115">
        <f t="shared" si="6"/>
        <v>3640000000</v>
      </c>
      <c r="AV36" s="115">
        <f t="shared" si="6"/>
        <v>550000000</v>
      </c>
      <c r="AW36" s="115">
        <f t="shared" si="6"/>
        <v>0</v>
      </c>
      <c r="AX36" s="115">
        <f t="shared" si="6"/>
        <v>75000000</v>
      </c>
      <c r="AY36" s="114">
        <f t="shared" si="6"/>
        <v>7915000000</v>
      </c>
      <c r="AZ36" s="115">
        <f t="shared" si="6"/>
        <v>576000000</v>
      </c>
      <c r="BA36" s="115">
        <f t="shared" si="6"/>
        <v>2480000000</v>
      </c>
      <c r="BB36" s="115">
        <f t="shared" si="6"/>
        <v>0</v>
      </c>
      <c r="BC36" s="115">
        <f t="shared" si="6"/>
        <v>0</v>
      </c>
      <c r="BD36" s="115">
        <f t="shared" si="6"/>
        <v>269000000</v>
      </c>
      <c r="BE36" s="115">
        <f t="shared" si="6"/>
        <v>130000000</v>
      </c>
      <c r="BF36" s="115">
        <f t="shared" si="6"/>
        <v>30000000</v>
      </c>
      <c r="BG36" s="115">
        <f t="shared" si="6"/>
        <v>1640000000</v>
      </c>
      <c r="BH36" s="115">
        <f t="shared" si="6"/>
        <v>2300000000</v>
      </c>
      <c r="BI36" s="115">
        <f t="shared" si="6"/>
        <v>0</v>
      </c>
      <c r="BJ36" s="115">
        <f t="shared" si="6"/>
        <v>75000000</v>
      </c>
      <c r="BK36" s="114">
        <f t="shared" si="6"/>
        <v>7500000000</v>
      </c>
      <c r="BL36" s="114">
        <f t="shared" si="6"/>
        <v>17765000000</v>
      </c>
    </row>
    <row r="37" spans="1:64" ht="57.6">
      <c r="A37" s="590" t="s">
        <v>19</v>
      </c>
      <c r="B37" s="606">
        <v>22</v>
      </c>
      <c r="C37" s="606" t="s">
        <v>442</v>
      </c>
      <c r="D37" s="606" t="s">
        <v>1200</v>
      </c>
      <c r="E37" s="606">
        <v>2201</v>
      </c>
      <c r="F37" s="606" t="s">
        <v>958</v>
      </c>
      <c r="G37" s="43">
        <v>2201074</v>
      </c>
      <c r="H37" s="44" t="s">
        <v>477</v>
      </c>
      <c r="I37" s="44" t="s">
        <v>477</v>
      </c>
      <c r="J37" s="43">
        <v>220107400</v>
      </c>
      <c r="K37" s="44" t="s">
        <v>959</v>
      </c>
      <c r="L37" s="43" t="s">
        <v>1198</v>
      </c>
      <c r="M37" s="45">
        <v>160</v>
      </c>
      <c r="N37" s="95">
        <v>3000000</v>
      </c>
      <c r="O37" s="95">
        <f t="shared" si="0"/>
        <v>480000000</v>
      </c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>
        <f>SUM(P37:Z37)</f>
        <v>0</v>
      </c>
      <c r="AB37" s="95"/>
      <c r="AC37" s="95"/>
      <c r="AD37" s="95">
        <v>120000000</v>
      </c>
      <c r="AE37" s="95"/>
      <c r="AF37" s="95"/>
      <c r="AG37" s="95"/>
      <c r="AH37" s="95"/>
      <c r="AI37" s="95"/>
      <c r="AJ37" s="95"/>
      <c r="AK37" s="95"/>
      <c r="AL37" s="95"/>
      <c r="AM37" s="95">
        <f>SUM(AB37:AL37)</f>
        <v>120000000</v>
      </c>
      <c r="AN37" s="95"/>
      <c r="AO37" s="95"/>
      <c r="AP37" s="95">
        <v>180000000</v>
      </c>
      <c r="AQ37" s="95"/>
      <c r="AR37" s="95"/>
      <c r="AS37" s="95"/>
      <c r="AT37" s="95"/>
      <c r="AU37" s="95"/>
      <c r="AV37" s="95"/>
      <c r="AW37" s="95"/>
      <c r="AX37" s="95"/>
      <c r="AY37" s="95">
        <f>SUM(AN37:AX37)</f>
        <v>180000000</v>
      </c>
      <c r="AZ37" s="95"/>
      <c r="BA37" s="95"/>
      <c r="BB37" s="95">
        <v>180000000</v>
      </c>
      <c r="BC37" s="95"/>
      <c r="BD37" s="95"/>
      <c r="BE37" s="95"/>
      <c r="BF37" s="95"/>
      <c r="BG37" s="95"/>
      <c r="BH37" s="95"/>
      <c r="BI37" s="95"/>
      <c r="BJ37" s="95"/>
      <c r="BK37" s="95">
        <f>SUM(AZ37:BJ37)</f>
        <v>180000000</v>
      </c>
      <c r="BL37" s="95">
        <f>+AA37+AM37+AY37+BK37</f>
        <v>480000000</v>
      </c>
    </row>
    <row r="38" spans="1:64" ht="75" customHeight="1">
      <c r="A38" s="591"/>
      <c r="B38" s="594"/>
      <c r="C38" s="594"/>
      <c r="D38" s="594"/>
      <c r="E38" s="594"/>
      <c r="F38" s="594"/>
      <c r="G38" s="46">
        <v>2201017</v>
      </c>
      <c r="H38" s="47" t="s">
        <v>479</v>
      </c>
      <c r="I38" s="47" t="s">
        <v>479</v>
      </c>
      <c r="J38" s="46">
        <v>220101700</v>
      </c>
      <c r="K38" s="47" t="s">
        <v>480</v>
      </c>
      <c r="L38" s="46" t="s">
        <v>1198</v>
      </c>
      <c r="M38" s="48">
        <v>1000</v>
      </c>
      <c r="N38" s="96">
        <v>1000000</v>
      </c>
      <c r="O38" s="96">
        <f t="shared" si="0"/>
        <v>1000000000</v>
      </c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>
        <f>SUM(P38:Z38)</f>
        <v>0</v>
      </c>
      <c r="AB38" s="96"/>
      <c r="AC38" s="96"/>
      <c r="AD38" s="96">
        <v>200000000</v>
      </c>
      <c r="AE38" s="96"/>
      <c r="AF38" s="96"/>
      <c r="AG38" s="96"/>
      <c r="AH38" s="96"/>
      <c r="AI38" s="96"/>
      <c r="AJ38" s="96"/>
      <c r="AK38" s="96"/>
      <c r="AL38" s="96"/>
      <c r="AM38" s="96">
        <f>SUM(AB38:AL38)</f>
        <v>200000000</v>
      </c>
      <c r="AN38" s="96"/>
      <c r="AO38" s="96"/>
      <c r="AP38" s="96">
        <v>400000000</v>
      </c>
      <c r="AQ38" s="96"/>
      <c r="AR38" s="96"/>
      <c r="AS38" s="96"/>
      <c r="AT38" s="96"/>
      <c r="AU38" s="96"/>
      <c r="AV38" s="96"/>
      <c r="AW38" s="96"/>
      <c r="AX38" s="96"/>
      <c r="AY38" s="96">
        <f>SUM(AN38:AX38)</f>
        <v>400000000</v>
      </c>
      <c r="AZ38" s="96"/>
      <c r="BA38" s="96"/>
      <c r="BB38" s="96">
        <v>400000000</v>
      </c>
      <c r="BC38" s="96"/>
      <c r="BD38" s="96"/>
      <c r="BE38" s="96"/>
      <c r="BF38" s="96"/>
      <c r="BG38" s="96"/>
      <c r="BH38" s="96"/>
      <c r="BI38" s="96"/>
      <c r="BJ38" s="96"/>
      <c r="BK38" s="96">
        <f>SUM(AZ38:BJ38)</f>
        <v>400000000</v>
      </c>
      <c r="BL38" s="96">
        <f t="shared" ref="BL38:BL95" si="7">+AA38+AM38+AY38+BK38</f>
        <v>1000000000</v>
      </c>
    </row>
    <row r="39" spans="1:64" ht="75" customHeight="1">
      <c r="A39" s="591"/>
      <c r="B39" s="594"/>
      <c r="C39" s="594"/>
      <c r="D39" s="594"/>
      <c r="E39" s="594"/>
      <c r="F39" s="594"/>
      <c r="G39" s="46">
        <v>2201028</v>
      </c>
      <c r="H39" s="47" t="s">
        <v>481</v>
      </c>
      <c r="I39" s="47" t="s">
        <v>481</v>
      </c>
      <c r="J39" s="46">
        <v>220102801</v>
      </c>
      <c r="K39" s="47" t="s">
        <v>482</v>
      </c>
      <c r="L39" s="46" t="s">
        <v>1198</v>
      </c>
      <c r="M39" s="48">
        <v>4000</v>
      </c>
      <c r="N39" s="96">
        <v>900000</v>
      </c>
      <c r="O39" s="96">
        <f t="shared" si="0"/>
        <v>3600000000</v>
      </c>
      <c r="P39" s="96">
        <v>250000000</v>
      </c>
      <c r="Q39" s="96"/>
      <c r="R39" s="96"/>
      <c r="S39" s="96"/>
      <c r="T39" s="96"/>
      <c r="U39" s="96">
        <v>61000000</v>
      </c>
      <c r="V39" s="96">
        <v>515000000</v>
      </c>
      <c r="W39" s="96"/>
      <c r="X39" s="96"/>
      <c r="Y39" s="96"/>
      <c r="Z39" s="96">
        <v>19000000</v>
      </c>
      <c r="AA39" s="96">
        <f t="shared" ref="AA39:AA96" si="8">SUM(P39:Z39)</f>
        <v>845000000</v>
      </c>
      <c r="AB39" s="96">
        <v>250000000</v>
      </c>
      <c r="AC39" s="96"/>
      <c r="AD39" s="96"/>
      <c r="AE39" s="96"/>
      <c r="AF39" s="96"/>
      <c r="AG39" s="96">
        <v>50000000</v>
      </c>
      <c r="AH39" s="96">
        <v>715000000</v>
      </c>
      <c r="AI39" s="96"/>
      <c r="AJ39" s="96"/>
      <c r="AK39" s="96"/>
      <c r="AL39" s="96">
        <v>15000000</v>
      </c>
      <c r="AM39" s="96">
        <f t="shared" ref="AM39:AM96" si="9">SUM(AB39:AL39)</f>
        <v>1030000000</v>
      </c>
      <c r="AN39" s="96">
        <v>250000000</v>
      </c>
      <c r="AO39" s="96"/>
      <c r="AP39" s="96">
        <v>200000000</v>
      </c>
      <c r="AQ39" s="96"/>
      <c r="AR39" s="96"/>
      <c r="AS39" s="96"/>
      <c r="AT39" s="96">
        <v>425000000</v>
      </c>
      <c r="AU39" s="96"/>
      <c r="AV39" s="96"/>
      <c r="AW39" s="96"/>
      <c r="AX39" s="96"/>
      <c r="AY39" s="96">
        <f t="shared" ref="AY39:AY96" si="10">SUM(AN39:AX39)</f>
        <v>875000000</v>
      </c>
      <c r="AZ39" s="96">
        <v>250000000</v>
      </c>
      <c r="BA39" s="96"/>
      <c r="BB39" s="96">
        <v>200000000</v>
      </c>
      <c r="BC39" s="96"/>
      <c r="BD39" s="96"/>
      <c r="BE39" s="96"/>
      <c r="BF39" s="96">
        <v>400000000</v>
      </c>
      <c r="BG39" s="96"/>
      <c r="BH39" s="96"/>
      <c r="BI39" s="96"/>
      <c r="BJ39" s="96"/>
      <c r="BK39" s="96">
        <f t="shared" ref="BK39:BK96" si="11">SUM(AZ39:BJ39)</f>
        <v>850000000</v>
      </c>
      <c r="BL39" s="96">
        <f t="shared" si="7"/>
        <v>3600000000</v>
      </c>
    </row>
    <row r="40" spans="1:64" ht="75" customHeight="1">
      <c r="A40" s="591"/>
      <c r="B40" s="594"/>
      <c r="C40" s="594"/>
      <c r="D40" s="594"/>
      <c r="E40" s="594"/>
      <c r="F40" s="594"/>
      <c r="G40" s="46">
        <v>2201029</v>
      </c>
      <c r="H40" s="47" t="s">
        <v>483</v>
      </c>
      <c r="I40" s="47" t="s">
        <v>483</v>
      </c>
      <c r="J40" s="46">
        <v>220102900</v>
      </c>
      <c r="K40" s="47" t="s">
        <v>484</v>
      </c>
      <c r="L40" s="46" t="s">
        <v>1198</v>
      </c>
      <c r="M40" s="48">
        <v>1100</v>
      </c>
      <c r="N40" s="96">
        <v>480000</v>
      </c>
      <c r="O40" s="96">
        <f t="shared" si="0"/>
        <v>528000000</v>
      </c>
      <c r="P40" s="96"/>
      <c r="Q40" s="96"/>
      <c r="R40" s="96"/>
      <c r="S40" s="96"/>
      <c r="T40" s="96"/>
      <c r="U40" s="96"/>
      <c r="V40" s="96">
        <v>127000000</v>
      </c>
      <c r="W40" s="96"/>
      <c r="X40" s="96"/>
      <c r="Y40" s="96"/>
      <c r="Z40" s="96"/>
      <c r="AA40" s="96">
        <f t="shared" si="8"/>
        <v>127000000</v>
      </c>
      <c r="AB40" s="96"/>
      <c r="AC40" s="96"/>
      <c r="AD40" s="96"/>
      <c r="AE40" s="96"/>
      <c r="AF40" s="96"/>
      <c r="AG40" s="96"/>
      <c r="AH40" s="96">
        <v>130000000</v>
      </c>
      <c r="AI40" s="96"/>
      <c r="AJ40" s="96"/>
      <c r="AK40" s="96"/>
      <c r="AL40" s="96"/>
      <c r="AM40" s="96">
        <f t="shared" si="9"/>
        <v>130000000</v>
      </c>
      <c r="AN40" s="96"/>
      <c r="AO40" s="96"/>
      <c r="AP40" s="96"/>
      <c r="AQ40" s="96"/>
      <c r="AR40" s="96"/>
      <c r="AS40" s="96"/>
      <c r="AT40" s="96">
        <v>135000000</v>
      </c>
      <c r="AU40" s="96"/>
      <c r="AV40" s="96"/>
      <c r="AW40" s="96"/>
      <c r="AX40" s="96"/>
      <c r="AY40" s="96">
        <f t="shared" si="10"/>
        <v>135000000</v>
      </c>
      <c r="AZ40" s="96"/>
      <c r="BA40" s="96"/>
      <c r="BB40" s="96"/>
      <c r="BC40" s="96"/>
      <c r="BD40" s="96"/>
      <c r="BE40" s="96"/>
      <c r="BF40" s="96">
        <v>136000000</v>
      </c>
      <c r="BG40" s="96"/>
      <c r="BH40" s="96"/>
      <c r="BI40" s="96"/>
      <c r="BJ40" s="96"/>
      <c r="BK40" s="96">
        <f t="shared" si="11"/>
        <v>136000000</v>
      </c>
      <c r="BL40" s="96">
        <f t="shared" si="7"/>
        <v>528000000</v>
      </c>
    </row>
    <row r="41" spans="1:64" ht="75" customHeight="1">
      <c r="A41" s="591"/>
      <c r="B41" s="594"/>
      <c r="C41" s="594"/>
      <c r="D41" s="594"/>
      <c r="E41" s="594"/>
      <c r="F41" s="594"/>
      <c r="G41" s="46" t="s">
        <v>960</v>
      </c>
      <c r="H41" s="47" t="s">
        <v>485</v>
      </c>
      <c r="I41" s="47" t="s">
        <v>1201</v>
      </c>
      <c r="J41" s="46" t="s">
        <v>961</v>
      </c>
      <c r="K41" s="47" t="s">
        <v>962</v>
      </c>
      <c r="L41" s="46" t="s">
        <v>1198</v>
      </c>
      <c r="M41" s="48">
        <v>4</v>
      </c>
      <c r="N41" s="96">
        <v>4000000000</v>
      </c>
      <c r="O41" s="96">
        <f t="shared" si="0"/>
        <v>16000000000</v>
      </c>
      <c r="P41" s="96">
        <v>290000000</v>
      </c>
      <c r="Q41" s="96"/>
      <c r="R41" s="96">
        <v>3200000000</v>
      </c>
      <c r="S41" s="96"/>
      <c r="T41" s="96"/>
      <c r="U41" s="96"/>
      <c r="V41" s="96"/>
      <c r="W41" s="96"/>
      <c r="X41" s="96"/>
      <c r="Y41" s="96"/>
      <c r="Z41" s="96">
        <v>15000000</v>
      </c>
      <c r="AA41" s="96">
        <f t="shared" si="8"/>
        <v>3505000000</v>
      </c>
      <c r="AB41" s="96">
        <v>400000000</v>
      </c>
      <c r="AC41" s="96"/>
      <c r="AD41" s="96">
        <v>3300000000</v>
      </c>
      <c r="AE41" s="96"/>
      <c r="AF41" s="96"/>
      <c r="AG41" s="96"/>
      <c r="AH41" s="96"/>
      <c r="AI41" s="96"/>
      <c r="AJ41" s="96"/>
      <c r="AK41" s="96"/>
      <c r="AL41" s="96">
        <v>20000000</v>
      </c>
      <c r="AM41" s="96">
        <f t="shared" si="9"/>
        <v>3720000000</v>
      </c>
      <c r="AN41" s="96">
        <v>500000000</v>
      </c>
      <c r="AO41" s="96"/>
      <c r="AP41" s="96">
        <v>3680000000</v>
      </c>
      <c r="AQ41" s="96"/>
      <c r="AR41" s="96"/>
      <c r="AS41" s="96">
        <v>200000000</v>
      </c>
      <c r="AT41" s="96"/>
      <c r="AU41" s="96"/>
      <c r="AV41" s="96"/>
      <c r="AW41" s="96"/>
      <c r="AX41" s="96"/>
      <c r="AY41" s="96">
        <f t="shared" si="10"/>
        <v>4380000000</v>
      </c>
      <c r="AZ41" s="96">
        <v>500000000</v>
      </c>
      <c r="BA41" s="96"/>
      <c r="BB41" s="96">
        <v>3680000000</v>
      </c>
      <c r="BC41" s="96"/>
      <c r="BD41" s="96"/>
      <c r="BE41" s="96">
        <v>215000000</v>
      </c>
      <c r="BF41" s="96"/>
      <c r="BG41" s="96"/>
      <c r="BH41" s="96"/>
      <c r="BI41" s="96"/>
      <c r="BJ41" s="96"/>
      <c r="BK41" s="96">
        <f t="shared" si="11"/>
        <v>4395000000</v>
      </c>
      <c r="BL41" s="96">
        <f t="shared" si="7"/>
        <v>16000000000</v>
      </c>
    </row>
    <row r="42" spans="1:64" ht="75" customHeight="1">
      <c r="A42" s="591"/>
      <c r="B42" s="594"/>
      <c r="C42" s="594"/>
      <c r="D42" s="594"/>
      <c r="E42" s="594"/>
      <c r="F42" s="594"/>
      <c r="G42" s="46" t="s">
        <v>960</v>
      </c>
      <c r="H42" s="47" t="s">
        <v>1201</v>
      </c>
      <c r="I42" s="47" t="s">
        <v>1201</v>
      </c>
      <c r="J42" s="46">
        <v>220107100</v>
      </c>
      <c r="K42" s="47" t="s">
        <v>1202</v>
      </c>
      <c r="L42" s="46" t="s">
        <v>1198</v>
      </c>
      <c r="M42" s="48">
        <v>4</v>
      </c>
      <c r="N42" s="96">
        <v>250000000</v>
      </c>
      <c r="O42" s="96">
        <f>+M42*N42</f>
        <v>1000000000</v>
      </c>
      <c r="P42" s="96"/>
      <c r="Q42" s="96"/>
      <c r="R42" s="96">
        <v>200000000</v>
      </c>
      <c r="S42" s="96"/>
      <c r="T42" s="96"/>
      <c r="U42" s="96"/>
      <c r="V42" s="96"/>
      <c r="W42" s="96"/>
      <c r="X42" s="96"/>
      <c r="Y42" s="96"/>
      <c r="Z42" s="96"/>
      <c r="AA42" s="96">
        <f>SUM(P42:Z42)</f>
        <v>200000000</v>
      </c>
      <c r="AB42" s="96"/>
      <c r="AC42" s="96"/>
      <c r="AD42" s="96">
        <v>200000000</v>
      </c>
      <c r="AE42" s="96"/>
      <c r="AF42" s="96"/>
      <c r="AG42" s="96"/>
      <c r="AH42" s="96"/>
      <c r="AI42" s="96"/>
      <c r="AJ42" s="96"/>
      <c r="AK42" s="96"/>
      <c r="AL42" s="96"/>
      <c r="AM42" s="96">
        <f>SUM(AB42:AL42)</f>
        <v>200000000</v>
      </c>
      <c r="AN42" s="96"/>
      <c r="AO42" s="96"/>
      <c r="AP42" s="96">
        <v>300000000</v>
      </c>
      <c r="AQ42" s="96"/>
      <c r="AR42" s="96"/>
      <c r="AS42" s="96"/>
      <c r="AT42" s="96"/>
      <c r="AU42" s="96"/>
      <c r="AV42" s="96"/>
      <c r="AW42" s="96"/>
      <c r="AX42" s="96"/>
      <c r="AY42" s="96">
        <f>SUM(AN42:AX42)</f>
        <v>300000000</v>
      </c>
      <c r="AZ42" s="96"/>
      <c r="BA42" s="96"/>
      <c r="BB42" s="96">
        <v>300000000</v>
      </c>
      <c r="BC42" s="96"/>
      <c r="BD42" s="96"/>
      <c r="BE42" s="96"/>
      <c r="BF42" s="96"/>
      <c r="BG42" s="96"/>
      <c r="BH42" s="96"/>
      <c r="BI42" s="96"/>
      <c r="BJ42" s="96"/>
      <c r="BK42" s="96">
        <f>SUM(AZ42:BJ42)</f>
        <v>300000000</v>
      </c>
      <c r="BL42" s="96">
        <f>+AA42+AM42+AY42+BK42</f>
        <v>1000000000</v>
      </c>
    </row>
    <row r="43" spans="1:64" ht="75" customHeight="1">
      <c r="A43" s="591"/>
      <c r="B43" s="594"/>
      <c r="C43" s="594"/>
      <c r="D43" s="594"/>
      <c r="E43" s="594"/>
      <c r="F43" s="594"/>
      <c r="G43" s="46">
        <v>2201034</v>
      </c>
      <c r="H43" s="47" t="s">
        <v>487</v>
      </c>
      <c r="I43" s="47" t="s">
        <v>487</v>
      </c>
      <c r="J43" s="46">
        <v>220103400</v>
      </c>
      <c r="K43" s="47" t="s">
        <v>488</v>
      </c>
      <c r="L43" s="46" t="s">
        <v>1198</v>
      </c>
      <c r="M43" s="48">
        <v>200</v>
      </c>
      <c r="N43" s="96">
        <v>1200000</v>
      </c>
      <c r="O43" s="96">
        <f t="shared" si="0"/>
        <v>240000000</v>
      </c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>
        <f t="shared" si="8"/>
        <v>0</v>
      </c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>
        <f t="shared" si="9"/>
        <v>0</v>
      </c>
      <c r="AN43" s="96"/>
      <c r="AO43" s="96"/>
      <c r="AP43" s="96"/>
      <c r="AQ43" s="96"/>
      <c r="AR43" s="96"/>
      <c r="AS43" s="96"/>
      <c r="AT43" s="96"/>
      <c r="AU43" s="96">
        <v>120000000</v>
      </c>
      <c r="AV43" s="96"/>
      <c r="AW43" s="96"/>
      <c r="AX43" s="96"/>
      <c r="AY43" s="96">
        <f t="shared" si="10"/>
        <v>120000000</v>
      </c>
      <c r="AZ43" s="96"/>
      <c r="BA43" s="96"/>
      <c r="BB43" s="96"/>
      <c r="BC43" s="96"/>
      <c r="BD43" s="96"/>
      <c r="BE43" s="96"/>
      <c r="BF43" s="96"/>
      <c r="BG43" s="96">
        <v>120000000</v>
      </c>
      <c r="BH43" s="96"/>
      <c r="BI43" s="96"/>
      <c r="BJ43" s="96"/>
      <c r="BK43" s="96">
        <f t="shared" si="11"/>
        <v>120000000</v>
      </c>
      <c r="BL43" s="96">
        <f t="shared" si="7"/>
        <v>240000000</v>
      </c>
    </row>
    <row r="44" spans="1:64" ht="75" customHeight="1">
      <c r="A44" s="591"/>
      <c r="B44" s="594"/>
      <c r="C44" s="594"/>
      <c r="D44" s="594"/>
      <c r="E44" s="594"/>
      <c r="F44" s="594"/>
      <c r="G44" s="46">
        <v>2201052</v>
      </c>
      <c r="H44" s="47" t="s">
        <v>489</v>
      </c>
      <c r="I44" s="47" t="s">
        <v>489</v>
      </c>
      <c r="J44" s="46" t="s">
        <v>963</v>
      </c>
      <c r="K44" s="47" t="s">
        <v>964</v>
      </c>
      <c r="L44" s="46" t="s">
        <v>1198</v>
      </c>
      <c r="M44" s="48">
        <v>2</v>
      </c>
      <c r="N44" s="96">
        <v>80000000</v>
      </c>
      <c r="O44" s="96">
        <f t="shared" si="0"/>
        <v>160000000</v>
      </c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>
        <f t="shared" si="8"/>
        <v>0</v>
      </c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>
        <f t="shared" si="9"/>
        <v>0</v>
      </c>
      <c r="AN44" s="96">
        <v>80000000</v>
      </c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>
        <f t="shared" si="10"/>
        <v>80000000</v>
      </c>
      <c r="AZ44" s="96">
        <v>80000000</v>
      </c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>
        <f t="shared" si="11"/>
        <v>80000000</v>
      </c>
      <c r="BL44" s="96">
        <f t="shared" si="7"/>
        <v>160000000</v>
      </c>
    </row>
    <row r="45" spans="1:64" ht="75" customHeight="1">
      <c r="A45" s="591"/>
      <c r="B45" s="595"/>
      <c r="C45" s="595"/>
      <c r="D45" s="594"/>
      <c r="E45" s="595"/>
      <c r="F45" s="595"/>
      <c r="G45" s="46">
        <v>2201069</v>
      </c>
      <c r="H45" s="47" t="s">
        <v>491</v>
      </c>
      <c r="I45" s="47" t="s">
        <v>491</v>
      </c>
      <c r="J45" s="46" t="s">
        <v>965</v>
      </c>
      <c r="K45" s="47" t="s">
        <v>436</v>
      </c>
      <c r="L45" s="46" t="s">
        <v>1198</v>
      </c>
      <c r="M45" s="48">
        <v>4</v>
      </c>
      <c r="N45" s="96">
        <v>200000000</v>
      </c>
      <c r="O45" s="96">
        <f t="shared" si="0"/>
        <v>800000000</v>
      </c>
      <c r="P45" s="96">
        <v>160000000</v>
      </c>
      <c r="Q45" s="96"/>
      <c r="R45" s="96"/>
      <c r="S45" s="96"/>
      <c r="T45" s="96"/>
      <c r="U45" s="96">
        <v>109000000</v>
      </c>
      <c r="V45" s="96"/>
      <c r="W45" s="96"/>
      <c r="X45" s="96"/>
      <c r="Y45" s="96"/>
      <c r="Z45" s="96"/>
      <c r="AA45" s="96">
        <f t="shared" si="8"/>
        <v>269000000</v>
      </c>
      <c r="AB45" s="96">
        <v>100000000</v>
      </c>
      <c r="AC45" s="96"/>
      <c r="AD45" s="96"/>
      <c r="AE45" s="96"/>
      <c r="AF45" s="96"/>
      <c r="AG45" s="96">
        <v>50000000</v>
      </c>
      <c r="AH45" s="96"/>
      <c r="AI45" s="96"/>
      <c r="AJ45" s="96"/>
      <c r="AK45" s="96"/>
      <c r="AL45" s="96"/>
      <c r="AM45" s="96">
        <f t="shared" si="9"/>
        <v>150000000</v>
      </c>
      <c r="AN45" s="96">
        <v>100000000</v>
      </c>
      <c r="AO45" s="96"/>
      <c r="AP45" s="96"/>
      <c r="AQ45" s="96"/>
      <c r="AR45" s="96"/>
      <c r="AS45" s="96">
        <v>59000000</v>
      </c>
      <c r="AT45" s="96"/>
      <c r="AU45" s="96"/>
      <c r="AV45" s="96"/>
      <c r="AW45" s="96"/>
      <c r="AX45" s="96"/>
      <c r="AY45" s="96">
        <f t="shared" si="10"/>
        <v>159000000</v>
      </c>
      <c r="AZ45" s="96">
        <v>150000000</v>
      </c>
      <c r="BA45" s="96"/>
      <c r="BB45" s="96"/>
      <c r="BC45" s="96"/>
      <c r="BD45" s="96"/>
      <c r="BE45" s="96">
        <v>72000000</v>
      </c>
      <c r="BF45" s="96"/>
      <c r="BG45" s="96"/>
      <c r="BH45" s="96"/>
      <c r="BI45" s="96"/>
      <c r="BJ45" s="96"/>
      <c r="BK45" s="96">
        <f t="shared" si="11"/>
        <v>222000000</v>
      </c>
      <c r="BL45" s="96">
        <f t="shared" si="7"/>
        <v>800000000</v>
      </c>
    </row>
    <row r="46" spans="1:64" ht="43.15">
      <c r="A46" s="591"/>
      <c r="B46" s="593">
        <v>22</v>
      </c>
      <c r="C46" s="593" t="s">
        <v>442</v>
      </c>
      <c r="D46" s="594"/>
      <c r="E46" s="593">
        <v>2202</v>
      </c>
      <c r="F46" s="593" t="s">
        <v>966</v>
      </c>
      <c r="G46" s="46">
        <v>2202005</v>
      </c>
      <c r="H46" s="47" t="s">
        <v>444</v>
      </c>
      <c r="I46" s="47" t="s">
        <v>444</v>
      </c>
      <c r="J46" s="46" t="s">
        <v>967</v>
      </c>
      <c r="K46" s="47" t="s">
        <v>445</v>
      </c>
      <c r="L46" s="46" t="s">
        <v>1198</v>
      </c>
      <c r="M46" s="48">
        <v>120</v>
      </c>
      <c r="N46" s="96">
        <v>3000000</v>
      </c>
      <c r="O46" s="96">
        <f t="shared" si="0"/>
        <v>360000000</v>
      </c>
      <c r="P46" s="96">
        <v>100000000</v>
      </c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>
        <f t="shared" si="8"/>
        <v>100000000</v>
      </c>
      <c r="AB46" s="96">
        <v>80000000</v>
      </c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>
        <f t="shared" si="9"/>
        <v>80000000</v>
      </c>
      <c r="AN46" s="96">
        <v>100000000</v>
      </c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>
        <f t="shared" si="10"/>
        <v>100000000</v>
      </c>
      <c r="AZ46" s="96">
        <v>80000000</v>
      </c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>
        <f t="shared" si="11"/>
        <v>80000000</v>
      </c>
      <c r="BL46" s="96">
        <f t="shared" si="7"/>
        <v>360000000</v>
      </c>
    </row>
    <row r="47" spans="1:64" ht="45" customHeight="1">
      <c r="A47" s="591"/>
      <c r="B47" s="594"/>
      <c r="C47" s="594"/>
      <c r="D47" s="594"/>
      <c r="E47" s="594"/>
      <c r="F47" s="594"/>
      <c r="G47" s="46">
        <v>2202007</v>
      </c>
      <c r="H47" s="47" t="s">
        <v>446</v>
      </c>
      <c r="I47" s="47" t="s">
        <v>446</v>
      </c>
      <c r="J47" s="46">
        <v>220200700</v>
      </c>
      <c r="K47" s="47" t="s">
        <v>447</v>
      </c>
      <c r="L47" s="46" t="s">
        <v>1198</v>
      </c>
      <c r="M47" s="48">
        <v>120</v>
      </c>
      <c r="N47" s="96">
        <v>2000000</v>
      </c>
      <c r="O47" s="96">
        <f t="shared" si="0"/>
        <v>240000000</v>
      </c>
      <c r="P47" s="96">
        <v>50000000</v>
      </c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>
        <f t="shared" si="8"/>
        <v>50000000</v>
      </c>
      <c r="AB47" s="96">
        <v>50000000</v>
      </c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>
        <f t="shared" si="9"/>
        <v>50000000</v>
      </c>
      <c r="AN47" s="96">
        <v>70000000</v>
      </c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>
        <f t="shared" si="10"/>
        <v>70000000</v>
      </c>
      <c r="AZ47" s="96">
        <v>70000000</v>
      </c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>
        <f t="shared" si="11"/>
        <v>70000000</v>
      </c>
      <c r="BL47" s="96">
        <f t="shared" si="7"/>
        <v>240000000</v>
      </c>
    </row>
    <row r="48" spans="1:64" ht="28.9">
      <c r="A48" s="591"/>
      <c r="B48" s="593">
        <v>43</v>
      </c>
      <c r="C48" s="593" t="s">
        <v>368</v>
      </c>
      <c r="D48" s="593" t="s">
        <v>1203</v>
      </c>
      <c r="E48" s="593">
        <v>4301</v>
      </c>
      <c r="F48" s="593" t="s">
        <v>1204</v>
      </c>
      <c r="G48" s="46">
        <v>4301003</v>
      </c>
      <c r="H48" s="47" t="s">
        <v>370</v>
      </c>
      <c r="I48" s="47" t="s">
        <v>370</v>
      </c>
      <c r="J48" s="46">
        <v>430100300</v>
      </c>
      <c r="K48" s="47" t="s">
        <v>371</v>
      </c>
      <c r="L48" s="46" t="s">
        <v>1198</v>
      </c>
      <c r="M48" s="48">
        <v>4</v>
      </c>
      <c r="N48" s="96">
        <v>2000000000</v>
      </c>
      <c r="O48" s="96">
        <f t="shared" si="0"/>
        <v>8000000000</v>
      </c>
      <c r="P48" s="96">
        <v>200000000</v>
      </c>
      <c r="Q48" s="96"/>
      <c r="R48" s="96"/>
      <c r="S48" s="96"/>
      <c r="T48" s="96"/>
      <c r="U48" s="96"/>
      <c r="V48" s="96"/>
      <c r="W48" s="96"/>
      <c r="X48" s="96">
        <v>1400000000</v>
      </c>
      <c r="Y48" s="96"/>
      <c r="Z48" s="96"/>
      <c r="AA48" s="96">
        <f t="shared" si="8"/>
        <v>1600000000</v>
      </c>
      <c r="AB48" s="96">
        <v>1650000000</v>
      </c>
      <c r="AC48" s="96"/>
      <c r="AD48" s="96"/>
      <c r="AE48" s="96"/>
      <c r="AF48" s="96"/>
      <c r="AG48" s="96">
        <v>200000000</v>
      </c>
      <c r="AH48" s="96"/>
      <c r="AI48" s="96"/>
      <c r="AJ48" s="96">
        <v>85000000</v>
      </c>
      <c r="AK48" s="96"/>
      <c r="AL48" s="96"/>
      <c r="AM48" s="96">
        <f t="shared" si="9"/>
        <v>1935000000</v>
      </c>
      <c r="AN48" s="96">
        <v>800000000</v>
      </c>
      <c r="AO48" s="96"/>
      <c r="AP48" s="96"/>
      <c r="AQ48" s="96"/>
      <c r="AR48" s="96"/>
      <c r="AS48" s="96">
        <v>1200000000</v>
      </c>
      <c r="AT48" s="96"/>
      <c r="AU48" s="96"/>
      <c r="AV48" s="96"/>
      <c r="AW48" s="96"/>
      <c r="AX48" s="96">
        <v>200000000</v>
      </c>
      <c r="AY48" s="96">
        <f t="shared" si="10"/>
        <v>2200000000</v>
      </c>
      <c r="AZ48" s="96">
        <v>1000000000</v>
      </c>
      <c r="BA48" s="96"/>
      <c r="BB48" s="96"/>
      <c r="BC48" s="96"/>
      <c r="BD48" s="96"/>
      <c r="BE48" s="96">
        <v>1000000000</v>
      </c>
      <c r="BF48" s="96"/>
      <c r="BG48" s="96"/>
      <c r="BH48" s="96"/>
      <c r="BI48" s="96"/>
      <c r="BJ48" s="96">
        <v>265000000</v>
      </c>
      <c r="BK48" s="96">
        <f t="shared" si="11"/>
        <v>2265000000</v>
      </c>
      <c r="BL48" s="96">
        <f t="shared" si="7"/>
        <v>8000000000</v>
      </c>
    </row>
    <row r="49" spans="1:64" ht="28.9">
      <c r="A49" s="591"/>
      <c r="B49" s="594"/>
      <c r="C49" s="594"/>
      <c r="D49" s="594"/>
      <c r="E49" s="594"/>
      <c r="F49" s="594"/>
      <c r="G49" s="46">
        <v>4301004</v>
      </c>
      <c r="H49" s="47" t="s">
        <v>372</v>
      </c>
      <c r="I49" s="47" t="s">
        <v>372</v>
      </c>
      <c r="J49" s="46">
        <v>430100400</v>
      </c>
      <c r="K49" s="47" t="s">
        <v>373</v>
      </c>
      <c r="L49" s="46" t="s">
        <v>1194</v>
      </c>
      <c r="M49" s="48">
        <v>4</v>
      </c>
      <c r="N49" s="96">
        <v>362500000</v>
      </c>
      <c r="O49" s="96">
        <f t="shared" si="0"/>
        <v>1450000000</v>
      </c>
      <c r="P49" s="96">
        <v>180000000</v>
      </c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>
        <f t="shared" si="8"/>
        <v>180000000</v>
      </c>
      <c r="AB49" s="96">
        <v>170000000</v>
      </c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>
        <f t="shared" si="9"/>
        <v>170000000</v>
      </c>
      <c r="AN49" s="96">
        <v>340000000</v>
      </c>
      <c r="AO49" s="96"/>
      <c r="AP49" s="96"/>
      <c r="AQ49" s="96"/>
      <c r="AR49" s="96"/>
      <c r="AS49" s="96">
        <v>160000000</v>
      </c>
      <c r="AT49" s="96"/>
      <c r="AU49" s="96"/>
      <c r="AV49" s="96"/>
      <c r="AW49" s="96"/>
      <c r="AX49" s="96"/>
      <c r="AY49" s="96">
        <f t="shared" si="10"/>
        <v>500000000</v>
      </c>
      <c r="AZ49" s="96">
        <v>400000000</v>
      </c>
      <c r="BA49" s="96"/>
      <c r="BB49" s="96"/>
      <c r="BC49" s="96"/>
      <c r="BD49" s="96"/>
      <c r="BE49" s="96">
        <v>200000000</v>
      </c>
      <c r="BF49" s="96"/>
      <c r="BG49" s="96"/>
      <c r="BH49" s="96"/>
      <c r="BI49" s="96"/>
      <c r="BJ49" s="96"/>
      <c r="BK49" s="96">
        <f t="shared" si="11"/>
        <v>600000000</v>
      </c>
      <c r="BL49" s="96">
        <f t="shared" si="7"/>
        <v>1450000000</v>
      </c>
    </row>
    <row r="50" spans="1:64" ht="30" customHeight="1">
      <c r="A50" s="591"/>
      <c r="B50" s="594"/>
      <c r="C50" s="594"/>
      <c r="D50" s="594"/>
      <c r="E50" s="594"/>
      <c r="F50" s="594"/>
      <c r="G50" s="46">
        <v>4301007</v>
      </c>
      <c r="H50" s="47" t="s">
        <v>374</v>
      </c>
      <c r="I50" s="47" t="s">
        <v>374</v>
      </c>
      <c r="J50" s="46">
        <v>430100702</v>
      </c>
      <c r="K50" s="47" t="s">
        <v>375</v>
      </c>
      <c r="L50" s="46" t="s">
        <v>1198</v>
      </c>
      <c r="M50" s="48">
        <v>10</v>
      </c>
      <c r="N50" s="96">
        <v>31000000</v>
      </c>
      <c r="O50" s="96">
        <f t="shared" si="0"/>
        <v>310000000</v>
      </c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>
        <f t="shared" si="8"/>
        <v>0</v>
      </c>
      <c r="AB50" s="96">
        <v>50000000</v>
      </c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>
        <f t="shared" si="9"/>
        <v>50000000</v>
      </c>
      <c r="AN50" s="96">
        <v>120000000</v>
      </c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>
        <f t="shared" si="10"/>
        <v>120000000</v>
      </c>
      <c r="AZ50" s="96">
        <v>140000000</v>
      </c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>
        <f t="shared" si="11"/>
        <v>140000000</v>
      </c>
      <c r="BL50" s="96">
        <f t="shared" si="7"/>
        <v>310000000</v>
      </c>
    </row>
    <row r="51" spans="1:64" ht="30" customHeight="1">
      <c r="A51" s="591"/>
      <c r="B51" s="594"/>
      <c r="C51" s="594"/>
      <c r="D51" s="594"/>
      <c r="E51" s="594"/>
      <c r="F51" s="594"/>
      <c r="G51" s="46">
        <v>4301009</v>
      </c>
      <c r="H51" s="47" t="s">
        <v>376</v>
      </c>
      <c r="I51" s="47" t="s">
        <v>376</v>
      </c>
      <c r="J51" s="46">
        <v>400202100</v>
      </c>
      <c r="K51" s="47" t="s">
        <v>377</v>
      </c>
      <c r="L51" s="46" t="s">
        <v>1194</v>
      </c>
      <c r="M51" s="48">
        <v>5</v>
      </c>
      <c r="N51" s="96">
        <v>200000000</v>
      </c>
      <c r="O51" s="96">
        <f t="shared" si="0"/>
        <v>1000000000</v>
      </c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>
        <f t="shared" si="8"/>
        <v>0</v>
      </c>
      <c r="AB51" s="96">
        <v>150000000</v>
      </c>
      <c r="AC51" s="96"/>
      <c r="AD51" s="96"/>
      <c r="AE51" s="96"/>
      <c r="AF51" s="96"/>
      <c r="AG51" s="96">
        <v>40000000</v>
      </c>
      <c r="AH51" s="96"/>
      <c r="AI51" s="96"/>
      <c r="AJ51" s="96"/>
      <c r="AK51" s="96"/>
      <c r="AL51" s="96">
        <v>10000000</v>
      </c>
      <c r="AM51" s="96">
        <f t="shared" si="9"/>
        <v>200000000</v>
      </c>
      <c r="AN51" s="96">
        <v>200000000</v>
      </c>
      <c r="AO51" s="96"/>
      <c r="AP51" s="96"/>
      <c r="AQ51" s="96"/>
      <c r="AR51" s="96"/>
      <c r="AS51" s="96">
        <v>200000000</v>
      </c>
      <c r="AT51" s="96"/>
      <c r="AU51" s="96"/>
      <c r="AV51" s="96"/>
      <c r="AW51" s="96"/>
      <c r="AX51" s="96"/>
      <c r="AY51" s="96">
        <f t="shared" si="10"/>
        <v>400000000</v>
      </c>
      <c r="AZ51" s="96">
        <v>200000000</v>
      </c>
      <c r="BA51" s="96"/>
      <c r="BB51" s="96"/>
      <c r="BC51" s="96"/>
      <c r="BD51" s="96"/>
      <c r="BE51" s="96">
        <v>200000000</v>
      </c>
      <c r="BF51" s="96"/>
      <c r="BG51" s="96"/>
      <c r="BH51" s="96"/>
      <c r="BI51" s="96"/>
      <c r="BJ51" s="96"/>
      <c r="BK51" s="96">
        <f t="shared" si="11"/>
        <v>400000000</v>
      </c>
      <c r="BL51" s="96">
        <f t="shared" si="7"/>
        <v>1000000000</v>
      </c>
    </row>
    <row r="52" spans="1:64" ht="30" customHeight="1">
      <c r="A52" s="591"/>
      <c r="B52" s="594"/>
      <c r="C52" s="594"/>
      <c r="D52" s="594"/>
      <c r="E52" s="594"/>
      <c r="F52" s="594"/>
      <c r="G52" s="46">
        <v>4301024</v>
      </c>
      <c r="H52" s="47" t="s">
        <v>378</v>
      </c>
      <c r="I52" s="47" t="s">
        <v>378</v>
      </c>
      <c r="J52" s="46">
        <v>430102400</v>
      </c>
      <c r="K52" s="47" t="s">
        <v>379</v>
      </c>
      <c r="L52" s="46" t="s">
        <v>1194</v>
      </c>
      <c r="M52" s="48">
        <v>3</v>
      </c>
      <c r="N52" s="96">
        <v>80000000</v>
      </c>
      <c r="O52" s="96">
        <f t="shared" si="0"/>
        <v>240000000</v>
      </c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>
        <f t="shared" si="8"/>
        <v>0</v>
      </c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>
        <f t="shared" si="9"/>
        <v>0</v>
      </c>
      <c r="AN52" s="96">
        <v>160000000</v>
      </c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>
        <f t="shared" si="10"/>
        <v>160000000</v>
      </c>
      <c r="AZ52" s="96">
        <v>80000000</v>
      </c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>
        <f t="shared" si="11"/>
        <v>80000000</v>
      </c>
      <c r="BL52" s="96">
        <f t="shared" si="7"/>
        <v>240000000</v>
      </c>
    </row>
    <row r="53" spans="1:64" ht="28.9">
      <c r="A53" s="591"/>
      <c r="B53" s="594"/>
      <c r="C53" s="594"/>
      <c r="D53" s="594"/>
      <c r="E53" s="594"/>
      <c r="F53" s="594"/>
      <c r="G53" s="46">
        <v>4301032</v>
      </c>
      <c r="H53" s="47" t="s">
        <v>380</v>
      </c>
      <c r="I53" s="47" t="s">
        <v>380</v>
      </c>
      <c r="J53" s="46">
        <v>430103200</v>
      </c>
      <c r="K53" s="47" t="s">
        <v>381</v>
      </c>
      <c r="L53" s="46" t="s">
        <v>1198</v>
      </c>
      <c r="M53" s="48">
        <v>7</v>
      </c>
      <c r="N53" s="117">
        <v>50000000</v>
      </c>
      <c r="O53" s="96">
        <f t="shared" si="0"/>
        <v>350000000</v>
      </c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>
        <f t="shared" si="8"/>
        <v>0</v>
      </c>
      <c r="AB53" s="96"/>
      <c r="AC53" s="96"/>
      <c r="AD53" s="96"/>
      <c r="AE53" s="96"/>
      <c r="AF53" s="96"/>
      <c r="AG53" s="96">
        <v>50000000</v>
      </c>
      <c r="AH53" s="96"/>
      <c r="AI53" s="96"/>
      <c r="AJ53" s="96"/>
      <c r="AK53" s="96"/>
      <c r="AL53" s="96"/>
      <c r="AM53" s="96">
        <f t="shared" si="9"/>
        <v>50000000</v>
      </c>
      <c r="AN53" s="96"/>
      <c r="AO53" s="96"/>
      <c r="AP53" s="96"/>
      <c r="AQ53" s="96"/>
      <c r="AR53" s="96"/>
      <c r="AS53" s="96">
        <v>150000000</v>
      </c>
      <c r="AT53" s="96"/>
      <c r="AU53" s="96"/>
      <c r="AV53" s="96"/>
      <c r="AW53" s="96"/>
      <c r="AX53" s="96"/>
      <c r="AY53" s="96">
        <f t="shared" si="10"/>
        <v>150000000</v>
      </c>
      <c r="AZ53" s="96"/>
      <c r="BA53" s="96"/>
      <c r="BB53" s="96"/>
      <c r="BC53" s="96"/>
      <c r="BD53" s="96"/>
      <c r="BE53" s="96">
        <v>150000000</v>
      </c>
      <c r="BF53" s="96"/>
      <c r="BG53" s="96"/>
      <c r="BH53" s="96"/>
      <c r="BI53" s="96"/>
      <c r="BJ53" s="96"/>
      <c r="BK53" s="96">
        <f t="shared" si="11"/>
        <v>150000000</v>
      </c>
      <c r="BL53" s="96">
        <f t="shared" si="7"/>
        <v>350000000</v>
      </c>
    </row>
    <row r="54" spans="1:64" ht="28.9">
      <c r="A54" s="591"/>
      <c r="B54" s="594"/>
      <c r="C54" s="594"/>
      <c r="D54" s="594"/>
      <c r="E54" s="594"/>
      <c r="F54" s="594"/>
      <c r="G54" s="46">
        <v>4301037</v>
      </c>
      <c r="H54" s="47" t="s">
        <v>382</v>
      </c>
      <c r="I54" s="47" t="s">
        <v>382</v>
      </c>
      <c r="J54" s="46">
        <v>430103700</v>
      </c>
      <c r="K54" s="47" t="s">
        <v>383</v>
      </c>
      <c r="L54" s="46" t="s">
        <v>1198</v>
      </c>
      <c r="M54" s="48">
        <v>1000</v>
      </c>
      <c r="N54" s="96">
        <v>100000</v>
      </c>
      <c r="O54" s="96">
        <f t="shared" si="0"/>
        <v>100000000</v>
      </c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>
        <f t="shared" si="8"/>
        <v>0</v>
      </c>
      <c r="AB54" s="96"/>
      <c r="AC54" s="96"/>
      <c r="AD54" s="96"/>
      <c r="AE54" s="96"/>
      <c r="AF54" s="96"/>
      <c r="AG54" s="96">
        <v>20000000</v>
      </c>
      <c r="AH54" s="96"/>
      <c r="AI54" s="96"/>
      <c r="AJ54" s="96"/>
      <c r="AK54" s="96"/>
      <c r="AL54" s="96"/>
      <c r="AM54" s="96">
        <f t="shared" si="9"/>
        <v>20000000</v>
      </c>
      <c r="AN54" s="96"/>
      <c r="AO54" s="96"/>
      <c r="AP54" s="96"/>
      <c r="AQ54" s="96"/>
      <c r="AR54" s="96"/>
      <c r="AS54" s="96">
        <v>40000000</v>
      </c>
      <c r="AT54" s="96"/>
      <c r="AU54" s="96"/>
      <c r="AV54" s="96"/>
      <c r="AW54" s="96"/>
      <c r="AX54" s="96"/>
      <c r="AY54" s="96">
        <f t="shared" si="10"/>
        <v>40000000</v>
      </c>
      <c r="AZ54" s="96"/>
      <c r="BA54" s="96"/>
      <c r="BB54" s="96"/>
      <c r="BC54" s="96"/>
      <c r="BD54" s="96"/>
      <c r="BE54" s="96">
        <v>40000000</v>
      </c>
      <c r="BF54" s="96"/>
      <c r="BG54" s="96"/>
      <c r="BH54" s="96"/>
      <c r="BI54" s="96"/>
      <c r="BJ54" s="96"/>
      <c r="BK54" s="96">
        <f t="shared" si="11"/>
        <v>40000000</v>
      </c>
      <c r="BL54" s="96">
        <f t="shared" si="7"/>
        <v>100000000</v>
      </c>
    </row>
    <row r="55" spans="1:64" ht="28.9">
      <c r="A55" s="591"/>
      <c r="B55" s="594"/>
      <c r="C55" s="594"/>
      <c r="D55" s="594"/>
      <c r="E55" s="594"/>
      <c r="F55" s="594"/>
      <c r="G55" s="46" t="s">
        <v>970</v>
      </c>
      <c r="H55" s="47" t="s">
        <v>384</v>
      </c>
      <c r="I55" s="47" t="s">
        <v>971</v>
      </c>
      <c r="J55" s="46" t="s">
        <v>972</v>
      </c>
      <c r="K55" s="47" t="s">
        <v>973</v>
      </c>
      <c r="L55" s="46" t="s">
        <v>1198</v>
      </c>
      <c r="M55" s="48">
        <v>3</v>
      </c>
      <c r="N55" s="96">
        <v>50000000</v>
      </c>
      <c r="O55" s="96">
        <f t="shared" si="0"/>
        <v>150000000</v>
      </c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>
        <f t="shared" si="8"/>
        <v>0</v>
      </c>
      <c r="AB55" s="96"/>
      <c r="AC55" s="96"/>
      <c r="AD55" s="96"/>
      <c r="AE55" s="96"/>
      <c r="AF55" s="96"/>
      <c r="AG55" s="96">
        <v>50000000</v>
      </c>
      <c r="AH55" s="96"/>
      <c r="AI55" s="96"/>
      <c r="AJ55" s="96"/>
      <c r="AK55" s="96"/>
      <c r="AL55" s="96"/>
      <c r="AM55" s="96">
        <f t="shared" si="9"/>
        <v>50000000</v>
      </c>
      <c r="AN55" s="96"/>
      <c r="AO55" s="96"/>
      <c r="AP55" s="96"/>
      <c r="AQ55" s="96"/>
      <c r="AR55" s="96"/>
      <c r="AS55" s="96">
        <v>50000000</v>
      </c>
      <c r="AT55" s="96"/>
      <c r="AU55" s="96"/>
      <c r="AV55" s="96"/>
      <c r="AW55" s="96"/>
      <c r="AX55" s="96"/>
      <c r="AY55" s="96">
        <f t="shared" si="10"/>
        <v>50000000</v>
      </c>
      <c r="AZ55" s="96"/>
      <c r="BA55" s="96"/>
      <c r="BB55" s="96"/>
      <c r="BC55" s="96"/>
      <c r="BD55" s="96"/>
      <c r="BE55" s="96">
        <v>50000000</v>
      </c>
      <c r="BF55" s="96"/>
      <c r="BG55" s="96"/>
      <c r="BH55" s="96"/>
      <c r="BI55" s="96"/>
      <c r="BJ55" s="96"/>
      <c r="BK55" s="96">
        <f t="shared" si="11"/>
        <v>50000000</v>
      </c>
      <c r="BL55" s="96">
        <f t="shared" si="7"/>
        <v>150000000</v>
      </c>
    </row>
    <row r="56" spans="1:64" ht="28.9">
      <c r="A56" s="591"/>
      <c r="B56" s="595"/>
      <c r="C56" s="595"/>
      <c r="D56" s="594"/>
      <c r="E56" s="595"/>
      <c r="F56" s="595"/>
      <c r="G56" s="46" t="s">
        <v>974</v>
      </c>
      <c r="H56" s="47" t="s">
        <v>386</v>
      </c>
      <c r="I56" s="47" t="s">
        <v>975</v>
      </c>
      <c r="J56" s="46" t="s">
        <v>976</v>
      </c>
      <c r="K56" s="47" t="s">
        <v>977</v>
      </c>
      <c r="L56" s="46" t="s">
        <v>1198</v>
      </c>
      <c r="M56" s="48">
        <v>1</v>
      </c>
      <c r="N56" s="96">
        <v>120000000</v>
      </c>
      <c r="O56" s="96">
        <f t="shared" si="0"/>
        <v>120000000</v>
      </c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>
        <f t="shared" si="8"/>
        <v>0</v>
      </c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>
        <f t="shared" si="9"/>
        <v>0</v>
      </c>
      <c r="AN56" s="96"/>
      <c r="AO56" s="96"/>
      <c r="AP56" s="96"/>
      <c r="AQ56" s="96"/>
      <c r="AR56" s="96"/>
      <c r="AS56" s="96">
        <v>120000000</v>
      </c>
      <c r="AT56" s="96"/>
      <c r="AU56" s="96"/>
      <c r="AV56" s="96"/>
      <c r="AW56" s="96"/>
      <c r="AX56" s="96"/>
      <c r="AY56" s="96">
        <f t="shared" si="10"/>
        <v>120000000</v>
      </c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>
        <f t="shared" si="11"/>
        <v>0</v>
      </c>
      <c r="BL56" s="96">
        <f t="shared" si="7"/>
        <v>120000000</v>
      </c>
    </row>
    <row r="57" spans="1:64" ht="30" customHeight="1">
      <c r="A57" s="591"/>
      <c r="B57" s="593">
        <v>43</v>
      </c>
      <c r="C57" s="593" t="s">
        <v>368</v>
      </c>
      <c r="D57" s="594"/>
      <c r="E57" s="593">
        <v>4301</v>
      </c>
      <c r="F57" s="593" t="s">
        <v>978</v>
      </c>
      <c r="G57" s="46">
        <v>4301001</v>
      </c>
      <c r="H57" s="47" t="s">
        <v>493</v>
      </c>
      <c r="I57" s="47" t="s">
        <v>971</v>
      </c>
      <c r="J57" s="46">
        <v>430100100</v>
      </c>
      <c r="K57" s="47" t="s">
        <v>524</v>
      </c>
      <c r="L57" s="46" t="s">
        <v>1198</v>
      </c>
      <c r="M57" s="48">
        <v>40</v>
      </c>
      <c r="N57" s="96">
        <v>5000000</v>
      </c>
      <c r="O57" s="96">
        <f t="shared" si="0"/>
        <v>200000000</v>
      </c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>
        <f t="shared" si="8"/>
        <v>0</v>
      </c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>
        <f t="shared" si="9"/>
        <v>0</v>
      </c>
      <c r="AN57" s="96">
        <v>50000000</v>
      </c>
      <c r="AO57" s="96"/>
      <c r="AP57" s="96"/>
      <c r="AQ57" s="96"/>
      <c r="AR57" s="96"/>
      <c r="AS57" s="96">
        <v>50000000</v>
      </c>
      <c r="AT57" s="96"/>
      <c r="AU57" s="96"/>
      <c r="AV57" s="96"/>
      <c r="AW57" s="96"/>
      <c r="AX57" s="96"/>
      <c r="AY57" s="96">
        <f t="shared" si="10"/>
        <v>100000000</v>
      </c>
      <c r="AZ57" s="96">
        <v>50000000</v>
      </c>
      <c r="BA57" s="96"/>
      <c r="BB57" s="96"/>
      <c r="BC57" s="96"/>
      <c r="BD57" s="96"/>
      <c r="BE57" s="96">
        <v>50000000</v>
      </c>
      <c r="BF57" s="96"/>
      <c r="BG57" s="96"/>
      <c r="BH57" s="96"/>
      <c r="BI57" s="96"/>
      <c r="BJ57" s="96"/>
      <c r="BK57" s="96">
        <f t="shared" si="11"/>
        <v>100000000</v>
      </c>
      <c r="BL57" s="96">
        <f t="shared" si="7"/>
        <v>200000000</v>
      </c>
    </row>
    <row r="58" spans="1:64" ht="28.9">
      <c r="A58" s="591"/>
      <c r="B58" s="594">
        <v>43</v>
      </c>
      <c r="C58" s="594"/>
      <c r="D58" s="594"/>
      <c r="E58" s="594"/>
      <c r="F58" s="594"/>
      <c r="G58" s="46">
        <v>4301034</v>
      </c>
      <c r="H58" s="47" t="s">
        <v>495</v>
      </c>
      <c r="I58" s="47" t="s">
        <v>979</v>
      </c>
      <c r="J58" s="46">
        <v>430103400</v>
      </c>
      <c r="K58" s="47" t="s">
        <v>980</v>
      </c>
      <c r="L58" s="46" t="s">
        <v>1198</v>
      </c>
      <c r="M58" s="48">
        <v>2</v>
      </c>
      <c r="N58" s="96">
        <v>120000000</v>
      </c>
      <c r="O58" s="96">
        <f t="shared" si="0"/>
        <v>240000000</v>
      </c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>
        <f t="shared" si="8"/>
        <v>0</v>
      </c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>
        <f t="shared" si="9"/>
        <v>0</v>
      </c>
      <c r="AN58" s="96">
        <v>60000000</v>
      </c>
      <c r="AO58" s="96"/>
      <c r="AP58" s="96"/>
      <c r="AQ58" s="96"/>
      <c r="AR58" s="96"/>
      <c r="AS58" s="96">
        <v>60000000</v>
      </c>
      <c r="AT58" s="96"/>
      <c r="AU58" s="96"/>
      <c r="AV58" s="96"/>
      <c r="AW58" s="96"/>
      <c r="AX58" s="96"/>
      <c r="AY58" s="96">
        <f t="shared" si="10"/>
        <v>120000000</v>
      </c>
      <c r="AZ58" s="96">
        <v>60000000</v>
      </c>
      <c r="BA58" s="96"/>
      <c r="BB58" s="96"/>
      <c r="BC58" s="96"/>
      <c r="BD58" s="96"/>
      <c r="BE58" s="96">
        <v>60000000</v>
      </c>
      <c r="BF58" s="96"/>
      <c r="BG58" s="96"/>
      <c r="BH58" s="96"/>
      <c r="BI58" s="96"/>
      <c r="BJ58" s="96"/>
      <c r="BK58" s="96">
        <f t="shared" si="11"/>
        <v>120000000</v>
      </c>
      <c r="BL58" s="96">
        <f t="shared" si="7"/>
        <v>240000000</v>
      </c>
    </row>
    <row r="59" spans="1:64" ht="30" customHeight="1">
      <c r="A59" s="591"/>
      <c r="B59" s="594">
        <v>43</v>
      </c>
      <c r="C59" s="594"/>
      <c r="D59" s="594"/>
      <c r="E59" s="594"/>
      <c r="F59" s="594"/>
      <c r="G59" s="46">
        <v>4301007</v>
      </c>
      <c r="H59" s="47" t="s">
        <v>982</v>
      </c>
      <c r="I59" s="47" t="s">
        <v>982</v>
      </c>
      <c r="J59" s="46">
        <v>430100702</v>
      </c>
      <c r="K59" s="47" t="s">
        <v>375</v>
      </c>
      <c r="L59" s="46" t="s">
        <v>1198</v>
      </c>
      <c r="M59" s="48">
        <v>4</v>
      </c>
      <c r="N59" s="96">
        <v>60000000</v>
      </c>
      <c r="O59" s="96">
        <f t="shared" si="0"/>
        <v>240000000</v>
      </c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>
        <f t="shared" si="8"/>
        <v>0</v>
      </c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>
        <f t="shared" si="9"/>
        <v>0</v>
      </c>
      <c r="AN59" s="96"/>
      <c r="AO59" s="96"/>
      <c r="AP59" s="96"/>
      <c r="AQ59" s="96"/>
      <c r="AR59" s="96"/>
      <c r="AS59" s="96">
        <v>120000000</v>
      </c>
      <c r="AT59" s="96"/>
      <c r="AU59" s="96"/>
      <c r="AV59" s="96"/>
      <c r="AW59" s="96"/>
      <c r="AX59" s="96"/>
      <c r="AY59" s="96">
        <f t="shared" si="10"/>
        <v>120000000</v>
      </c>
      <c r="AZ59" s="96"/>
      <c r="BA59" s="96"/>
      <c r="BB59" s="96"/>
      <c r="BC59" s="96"/>
      <c r="BD59" s="96"/>
      <c r="BE59" s="96">
        <v>120000000</v>
      </c>
      <c r="BF59" s="96"/>
      <c r="BG59" s="96"/>
      <c r="BH59" s="96"/>
      <c r="BI59" s="96"/>
      <c r="BJ59" s="96"/>
      <c r="BK59" s="96">
        <f t="shared" si="11"/>
        <v>120000000</v>
      </c>
      <c r="BL59" s="96">
        <f t="shared" si="7"/>
        <v>240000000</v>
      </c>
    </row>
    <row r="60" spans="1:64" ht="28.9">
      <c r="A60" s="591"/>
      <c r="B60" s="594">
        <v>43</v>
      </c>
      <c r="C60" s="594"/>
      <c r="D60" s="594"/>
      <c r="E60" s="593">
        <v>4302</v>
      </c>
      <c r="F60" s="594"/>
      <c r="G60" s="46">
        <v>4302001</v>
      </c>
      <c r="H60" s="47" t="s">
        <v>497</v>
      </c>
      <c r="I60" s="47" t="s">
        <v>493</v>
      </c>
      <c r="J60" s="46">
        <v>430200100</v>
      </c>
      <c r="K60" s="47" t="s">
        <v>494</v>
      </c>
      <c r="L60" s="46" t="s">
        <v>1198</v>
      </c>
      <c r="M60" s="48">
        <v>20</v>
      </c>
      <c r="N60" s="96">
        <v>4000000</v>
      </c>
      <c r="O60" s="96">
        <f t="shared" si="0"/>
        <v>80000000</v>
      </c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>
        <f t="shared" si="8"/>
        <v>0</v>
      </c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>
        <f t="shared" si="9"/>
        <v>0</v>
      </c>
      <c r="AN60" s="96"/>
      <c r="AO60" s="96"/>
      <c r="AP60" s="96"/>
      <c r="AQ60" s="96"/>
      <c r="AR60" s="96"/>
      <c r="AS60" s="96">
        <v>40000000</v>
      </c>
      <c r="AT60" s="96"/>
      <c r="AU60" s="96"/>
      <c r="AV60" s="96"/>
      <c r="AW60" s="96"/>
      <c r="AX60" s="96"/>
      <c r="AY60" s="96">
        <f t="shared" si="10"/>
        <v>40000000</v>
      </c>
      <c r="AZ60" s="96"/>
      <c r="BA60" s="96"/>
      <c r="BB60" s="96"/>
      <c r="BC60" s="96"/>
      <c r="BD60" s="96"/>
      <c r="BE60" s="96">
        <v>40000000</v>
      </c>
      <c r="BF60" s="96"/>
      <c r="BG60" s="96"/>
      <c r="BH60" s="96"/>
      <c r="BI60" s="96"/>
      <c r="BJ60" s="96"/>
      <c r="BK60" s="96">
        <f t="shared" si="11"/>
        <v>40000000</v>
      </c>
      <c r="BL60" s="96">
        <f t="shared" si="7"/>
        <v>80000000</v>
      </c>
    </row>
    <row r="61" spans="1:64" ht="28.9">
      <c r="A61" s="591"/>
      <c r="B61" s="595">
        <v>43</v>
      </c>
      <c r="C61" s="595"/>
      <c r="D61" s="595"/>
      <c r="E61" s="595"/>
      <c r="F61" s="595"/>
      <c r="G61" s="46">
        <v>4301003</v>
      </c>
      <c r="H61" s="47" t="s">
        <v>370</v>
      </c>
      <c r="I61" s="47" t="s">
        <v>370</v>
      </c>
      <c r="J61" s="46">
        <v>430100302</v>
      </c>
      <c r="K61" s="47" t="s">
        <v>983</v>
      </c>
      <c r="L61" s="46" t="s">
        <v>1198</v>
      </c>
      <c r="M61" s="48">
        <v>5</v>
      </c>
      <c r="N61" s="96">
        <v>60000000</v>
      </c>
      <c r="O61" s="96">
        <f t="shared" si="0"/>
        <v>300000000</v>
      </c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>
        <f t="shared" si="8"/>
        <v>0</v>
      </c>
      <c r="AB61" s="96"/>
      <c r="AC61" s="96"/>
      <c r="AD61" s="96"/>
      <c r="AE61" s="96"/>
      <c r="AF61" s="96"/>
      <c r="AG61" s="96">
        <v>60000000</v>
      </c>
      <c r="AH61" s="96"/>
      <c r="AI61" s="96"/>
      <c r="AJ61" s="96"/>
      <c r="AK61" s="96"/>
      <c r="AL61" s="96"/>
      <c r="AM61" s="96">
        <f t="shared" si="9"/>
        <v>60000000</v>
      </c>
      <c r="AN61" s="96"/>
      <c r="AO61" s="96"/>
      <c r="AP61" s="96"/>
      <c r="AQ61" s="96"/>
      <c r="AR61" s="96"/>
      <c r="AS61" s="96">
        <v>120000000</v>
      </c>
      <c r="AT61" s="96"/>
      <c r="AU61" s="96"/>
      <c r="AV61" s="96"/>
      <c r="AW61" s="96"/>
      <c r="AX61" s="96"/>
      <c r="AY61" s="96">
        <f t="shared" si="10"/>
        <v>120000000</v>
      </c>
      <c r="AZ61" s="96"/>
      <c r="BA61" s="96"/>
      <c r="BB61" s="96"/>
      <c r="BC61" s="96"/>
      <c r="BD61" s="96"/>
      <c r="BE61" s="96">
        <v>120000000</v>
      </c>
      <c r="BF61" s="96"/>
      <c r="BG61" s="96"/>
      <c r="BH61" s="96"/>
      <c r="BI61" s="96"/>
      <c r="BJ61" s="96"/>
      <c r="BK61" s="96">
        <f t="shared" si="11"/>
        <v>120000000</v>
      </c>
      <c r="BL61" s="96">
        <f t="shared" si="7"/>
        <v>300000000</v>
      </c>
    </row>
    <row r="62" spans="1:64" ht="30" customHeight="1">
      <c r="A62" s="591"/>
      <c r="B62" s="594">
        <v>33</v>
      </c>
      <c r="C62" s="594" t="s">
        <v>209</v>
      </c>
      <c r="D62" s="593" t="s">
        <v>1205</v>
      </c>
      <c r="E62" s="594">
        <v>3301</v>
      </c>
      <c r="F62" s="594" t="s">
        <v>754</v>
      </c>
      <c r="G62" s="61" t="s">
        <v>755</v>
      </c>
      <c r="H62" s="62" t="s">
        <v>756</v>
      </c>
      <c r="I62" s="62" t="s">
        <v>756</v>
      </c>
      <c r="J62" s="61" t="s">
        <v>757</v>
      </c>
      <c r="K62" s="62" t="s">
        <v>756</v>
      </c>
      <c r="L62" s="61" t="s">
        <v>1198</v>
      </c>
      <c r="M62" s="69">
        <v>1</v>
      </c>
      <c r="N62" s="97">
        <v>280000000</v>
      </c>
      <c r="O62" s="97">
        <f t="shared" si="0"/>
        <v>280000000</v>
      </c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6">
        <f t="shared" si="8"/>
        <v>0</v>
      </c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6">
        <f t="shared" si="9"/>
        <v>0</v>
      </c>
      <c r="AN62" s="97">
        <v>100000000</v>
      </c>
      <c r="AO62" s="97"/>
      <c r="AP62" s="97"/>
      <c r="AQ62" s="97"/>
      <c r="AR62" s="97"/>
      <c r="AS62" s="97">
        <v>100000000</v>
      </c>
      <c r="AT62" s="97"/>
      <c r="AU62" s="97"/>
      <c r="AV62" s="97"/>
      <c r="AW62" s="97"/>
      <c r="AX62" s="97"/>
      <c r="AY62" s="96">
        <f t="shared" si="10"/>
        <v>200000000</v>
      </c>
      <c r="AZ62" s="97">
        <v>50000000</v>
      </c>
      <c r="BA62" s="97"/>
      <c r="BB62" s="97"/>
      <c r="BC62" s="97"/>
      <c r="BD62" s="97"/>
      <c r="BE62" s="97">
        <v>30000000</v>
      </c>
      <c r="BF62" s="97"/>
      <c r="BG62" s="97"/>
      <c r="BH62" s="97"/>
      <c r="BI62" s="97"/>
      <c r="BJ62" s="97"/>
      <c r="BK62" s="96">
        <f t="shared" si="11"/>
        <v>80000000</v>
      </c>
      <c r="BL62" s="97">
        <f t="shared" si="7"/>
        <v>280000000</v>
      </c>
    </row>
    <row r="63" spans="1:64" ht="30" customHeight="1">
      <c r="A63" s="591"/>
      <c r="B63" s="594"/>
      <c r="C63" s="594"/>
      <c r="D63" s="594"/>
      <c r="E63" s="594"/>
      <c r="F63" s="594"/>
      <c r="G63" s="46">
        <v>3301003</v>
      </c>
      <c r="H63" s="47" t="s">
        <v>211</v>
      </c>
      <c r="I63" s="47" t="s">
        <v>211</v>
      </c>
      <c r="J63" s="46">
        <v>330100300</v>
      </c>
      <c r="K63" s="47" t="s">
        <v>211</v>
      </c>
      <c r="L63" s="46" t="s">
        <v>1198</v>
      </c>
      <c r="M63" s="48">
        <v>1</v>
      </c>
      <c r="N63" s="96">
        <v>100000000</v>
      </c>
      <c r="O63" s="96">
        <f t="shared" si="0"/>
        <v>100000000</v>
      </c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>
        <f t="shared" si="8"/>
        <v>0</v>
      </c>
      <c r="AB63" s="96">
        <v>50000000</v>
      </c>
      <c r="AC63" s="96"/>
      <c r="AD63" s="96"/>
      <c r="AE63" s="96"/>
      <c r="AF63" s="96"/>
      <c r="AG63" s="96">
        <v>50000000</v>
      </c>
      <c r="AH63" s="96"/>
      <c r="AI63" s="96"/>
      <c r="AJ63" s="96"/>
      <c r="AK63" s="96"/>
      <c r="AL63" s="96"/>
      <c r="AM63" s="96">
        <f t="shared" si="9"/>
        <v>100000000</v>
      </c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>
        <f t="shared" si="10"/>
        <v>0</v>
      </c>
      <c r="AZ63" s="96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>
        <f t="shared" si="11"/>
        <v>0</v>
      </c>
      <c r="BL63" s="96">
        <f t="shared" si="7"/>
        <v>100000000</v>
      </c>
    </row>
    <row r="64" spans="1:64" ht="28.9">
      <c r="A64" s="591"/>
      <c r="B64" s="594"/>
      <c r="C64" s="594"/>
      <c r="D64" s="594"/>
      <c r="E64" s="594"/>
      <c r="F64" s="594"/>
      <c r="G64" s="46">
        <v>3301018</v>
      </c>
      <c r="H64" s="47" t="s">
        <v>212</v>
      </c>
      <c r="I64" s="47" t="s">
        <v>212</v>
      </c>
      <c r="J64" s="46">
        <v>330101800</v>
      </c>
      <c r="K64" s="47" t="s">
        <v>212</v>
      </c>
      <c r="L64" s="46" t="s">
        <v>1198</v>
      </c>
      <c r="M64" s="48">
        <v>1</v>
      </c>
      <c r="N64" s="96">
        <v>80000000</v>
      </c>
      <c r="O64" s="96">
        <f t="shared" si="0"/>
        <v>80000000</v>
      </c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>
        <f t="shared" si="8"/>
        <v>0</v>
      </c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>
        <f t="shared" si="9"/>
        <v>0</v>
      </c>
      <c r="AN64" s="96"/>
      <c r="AO64" s="96"/>
      <c r="AP64" s="96"/>
      <c r="AQ64" s="96"/>
      <c r="AR64" s="96"/>
      <c r="AS64" s="96">
        <v>80000000</v>
      </c>
      <c r="AT64" s="96"/>
      <c r="AU64" s="96"/>
      <c r="AV64" s="96"/>
      <c r="AW64" s="96"/>
      <c r="AX64" s="96"/>
      <c r="AY64" s="96">
        <f t="shared" si="10"/>
        <v>80000000</v>
      </c>
      <c r="AZ64" s="96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>
        <f t="shared" si="11"/>
        <v>0</v>
      </c>
      <c r="BL64" s="96">
        <f t="shared" si="7"/>
        <v>80000000</v>
      </c>
    </row>
    <row r="65" spans="1:64" ht="28.9">
      <c r="A65" s="591"/>
      <c r="B65" s="594"/>
      <c r="C65" s="594"/>
      <c r="D65" s="594"/>
      <c r="E65" s="594"/>
      <c r="F65" s="594"/>
      <c r="G65" s="46">
        <v>3301053</v>
      </c>
      <c r="H65" s="47" t="s">
        <v>213</v>
      </c>
      <c r="I65" s="47" t="s">
        <v>213</v>
      </c>
      <c r="J65" s="46">
        <v>330105300</v>
      </c>
      <c r="K65" s="47" t="s">
        <v>214</v>
      </c>
      <c r="L65" s="46" t="s">
        <v>1198</v>
      </c>
      <c r="M65" s="48">
        <v>4</v>
      </c>
      <c r="N65" s="96">
        <v>155000000</v>
      </c>
      <c r="O65" s="96">
        <f t="shared" ref="O65:O122" si="12">+M65*N65</f>
        <v>620000000</v>
      </c>
      <c r="P65" s="96">
        <v>65000000</v>
      </c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>
        <f t="shared" si="8"/>
        <v>65000000</v>
      </c>
      <c r="AB65" s="96">
        <v>100000000</v>
      </c>
      <c r="AC65" s="96"/>
      <c r="AD65" s="96"/>
      <c r="AE65" s="96"/>
      <c r="AF65" s="96"/>
      <c r="AG65" s="96">
        <v>65000000</v>
      </c>
      <c r="AH65" s="96"/>
      <c r="AI65" s="96"/>
      <c r="AJ65" s="96"/>
      <c r="AK65" s="96"/>
      <c r="AL65" s="96"/>
      <c r="AM65" s="96">
        <f t="shared" si="9"/>
        <v>165000000</v>
      </c>
      <c r="AN65" s="96">
        <v>110000000</v>
      </c>
      <c r="AO65" s="96"/>
      <c r="AP65" s="96"/>
      <c r="AQ65" s="96"/>
      <c r="AR65" s="96"/>
      <c r="AS65" s="96">
        <v>80000000</v>
      </c>
      <c r="AT65" s="96"/>
      <c r="AU65" s="96"/>
      <c r="AV65" s="96"/>
      <c r="AW65" s="96"/>
      <c r="AX65" s="96"/>
      <c r="AY65" s="96">
        <f t="shared" si="10"/>
        <v>190000000</v>
      </c>
      <c r="AZ65" s="96">
        <v>120000000</v>
      </c>
      <c r="BA65" s="96"/>
      <c r="BB65" s="96"/>
      <c r="BC65" s="96"/>
      <c r="BD65" s="96"/>
      <c r="BE65" s="96">
        <v>80000000</v>
      </c>
      <c r="BF65" s="96"/>
      <c r="BG65" s="96"/>
      <c r="BH65" s="96"/>
      <c r="BI65" s="96"/>
      <c r="BJ65" s="96"/>
      <c r="BK65" s="96">
        <f t="shared" si="11"/>
        <v>200000000</v>
      </c>
      <c r="BL65" s="96">
        <f t="shared" si="7"/>
        <v>620000000</v>
      </c>
    </row>
    <row r="66" spans="1:64" ht="28.9">
      <c r="A66" s="591"/>
      <c r="B66" s="594"/>
      <c r="C66" s="594"/>
      <c r="D66" s="594"/>
      <c r="E66" s="594"/>
      <c r="F66" s="594"/>
      <c r="G66" s="46">
        <v>3301061</v>
      </c>
      <c r="H66" s="47" t="s">
        <v>215</v>
      </c>
      <c r="I66" s="47" t="s">
        <v>215</v>
      </c>
      <c r="J66" s="46">
        <v>330106104</v>
      </c>
      <c r="K66" s="47" t="s">
        <v>216</v>
      </c>
      <c r="L66" s="46" t="s">
        <v>1198</v>
      </c>
      <c r="M66" s="48">
        <v>4</v>
      </c>
      <c r="N66" s="96">
        <v>50000000</v>
      </c>
      <c r="O66" s="96">
        <f t="shared" si="12"/>
        <v>200000000</v>
      </c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>
        <f t="shared" si="8"/>
        <v>0</v>
      </c>
      <c r="AB66" s="96"/>
      <c r="AC66" s="96"/>
      <c r="AD66" s="96"/>
      <c r="AE66" s="96"/>
      <c r="AF66" s="96"/>
      <c r="AG66" s="96">
        <v>50000000</v>
      </c>
      <c r="AH66" s="96"/>
      <c r="AI66" s="96"/>
      <c r="AJ66" s="96"/>
      <c r="AK66" s="96"/>
      <c r="AL66" s="96"/>
      <c r="AM66" s="96">
        <f t="shared" si="9"/>
        <v>50000000</v>
      </c>
      <c r="AN66" s="96"/>
      <c r="AO66" s="96"/>
      <c r="AP66" s="96"/>
      <c r="AQ66" s="96"/>
      <c r="AR66" s="96"/>
      <c r="AS66" s="96">
        <v>75000000</v>
      </c>
      <c r="AT66" s="96"/>
      <c r="AU66" s="96"/>
      <c r="AV66" s="96"/>
      <c r="AW66" s="96"/>
      <c r="AX66" s="96"/>
      <c r="AY66" s="96">
        <f t="shared" si="10"/>
        <v>75000000</v>
      </c>
      <c r="AZ66" s="96"/>
      <c r="BA66" s="96"/>
      <c r="BB66" s="96"/>
      <c r="BC66" s="96"/>
      <c r="BD66" s="96"/>
      <c r="BE66" s="96">
        <v>75000000</v>
      </c>
      <c r="BF66" s="96"/>
      <c r="BG66" s="96"/>
      <c r="BH66" s="96"/>
      <c r="BI66" s="96"/>
      <c r="BJ66" s="96"/>
      <c r="BK66" s="96">
        <f t="shared" si="11"/>
        <v>75000000</v>
      </c>
      <c r="BL66" s="96">
        <f t="shared" si="7"/>
        <v>200000000</v>
      </c>
    </row>
    <row r="67" spans="1:64" ht="28.9">
      <c r="A67" s="591"/>
      <c r="B67" s="594"/>
      <c r="C67" s="594"/>
      <c r="D67" s="594"/>
      <c r="E67" s="594"/>
      <c r="F67" s="594"/>
      <c r="G67" s="46">
        <v>3301068</v>
      </c>
      <c r="H67" s="47" t="s">
        <v>217</v>
      </c>
      <c r="I67" s="47" t="s">
        <v>217</v>
      </c>
      <c r="J67" s="46">
        <v>330106800</v>
      </c>
      <c r="K67" s="47" t="s">
        <v>218</v>
      </c>
      <c r="L67" s="46" t="s">
        <v>1198</v>
      </c>
      <c r="M67" s="48">
        <v>3</v>
      </c>
      <c r="N67" s="96">
        <v>50000000</v>
      </c>
      <c r="O67" s="96">
        <f t="shared" si="12"/>
        <v>150000000</v>
      </c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>
        <f t="shared" si="8"/>
        <v>0</v>
      </c>
      <c r="AB67" s="96">
        <v>20000000</v>
      </c>
      <c r="AC67" s="96"/>
      <c r="AD67" s="96"/>
      <c r="AE67" s="96"/>
      <c r="AF67" s="96"/>
      <c r="AG67" s="96">
        <v>15000000</v>
      </c>
      <c r="AH67" s="96"/>
      <c r="AI67" s="96"/>
      <c r="AJ67" s="96"/>
      <c r="AK67" s="96"/>
      <c r="AL67" s="96"/>
      <c r="AM67" s="96">
        <f t="shared" si="9"/>
        <v>35000000</v>
      </c>
      <c r="AN67" s="96">
        <v>35000000</v>
      </c>
      <c r="AO67" s="96"/>
      <c r="AP67" s="96"/>
      <c r="AQ67" s="96"/>
      <c r="AR67" s="96"/>
      <c r="AS67" s="96">
        <v>20000000</v>
      </c>
      <c r="AT67" s="96"/>
      <c r="AU67" s="96"/>
      <c r="AV67" s="96"/>
      <c r="AW67" s="96"/>
      <c r="AX67" s="96"/>
      <c r="AY67" s="96">
        <f t="shared" si="10"/>
        <v>55000000</v>
      </c>
      <c r="AZ67" s="96">
        <v>40000000</v>
      </c>
      <c r="BA67" s="96"/>
      <c r="BB67" s="96"/>
      <c r="BC67" s="96"/>
      <c r="BD67" s="96"/>
      <c r="BE67" s="96">
        <v>20000000</v>
      </c>
      <c r="BF67" s="96"/>
      <c r="BG67" s="96"/>
      <c r="BH67" s="96"/>
      <c r="BI67" s="96"/>
      <c r="BJ67" s="96"/>
      <c r="BK67" s="96">
        <f t="shared" si="11"/>
        <v>60000000</v>
      </c>
      <c r="BL67" s="96">
        <f t="shared" si="7"/>
        <v>150000000</v>
      </c>
    </row>
    <row r="68" spans="1:64" ht="28.9">
      <c r="A68" s="591"/>
      <c r="B68" s="594"/>
      <c r="C68" s="594"/>
      <c r="D68" s="594"/>
      <c r="E68" s="594"/>
      <c r="F68" s="594"/>
      <c r="G68" s="46" t="s">
        <v>758</v>
      </c>
      <c r="H68" s="47" t="s">
        <v>219</v>
      </c>
      <c r="I68" s="47" t="s">
        <v>759</v>
      </c>
      <c r="J68" s="46" t="s">
        <v>760</v>
      </c>
      <c r="K68" s="47" t="s">
        <v>761</v>
      </c>
      <c r="L68" s="46" t="s">
        <v>1198</v>
      </c>
      <c r="M68" s="48">
        <v>3</v>
      </c>
      <c r="N68" s="96">
        <v>40000000</v>
      </c>
      <c r="O68" s="96">
        <f t="shared" si="12"/>
        <v>120000000</v>
      </c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>
        <f t="shared" si="8"/>
        <v>0</v>
      </c>
      <c r="AB68" s="96"/>
      <c r="AC68" s="96">
        <v>40000000</v>
      </c>
      <c r="AD68" s="96"/>
      <c r="AE68" s="96"/>
      <c r="AF68" s="96"/>
      <c r="AG68" s="96"/>
      <c r="AH68" s="96"/>
      <c r="AI68" s="96"/>
      <c r="AJ68" s="96"/>
      <c r="AK68" s="96"/>
      <c r="AL68" s="96"/>
      <c r="AM68" s="96">
        <f t="shared" si="9"/>
        <v>40000000</v>
      </c>
      <c r="AN68" s="96">
        <v>40000000</v>
      </c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>
        <f t="shared" si="10"/>
        <v>40000000</v>
      </c>
      <c r="AZ68" s="96">
        <v>40000000</v>
      </c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>
        <f t="shared" si="11"/>
        <v>40000000</v>
      </c>
      <c r="BL68" s="96">
        <f t="shared" si="7"/>
        <v>120000000</v>
      </c>
    </row>
    <row r="69" spans="1:64" ht="28.9">
      <c r="A69" s="591"/>
      <c r="B69" s="595"/>
      <c r="C69" s="595"/>
      <c r="D69" s="594"/>
      <c r="E69" s="595"/>
      <c r="F69" s="595"/>
      <c r="G69" s="46" t="s">
        <v>762</v>
      </c>
      <c r="H69" s="47" t="s">
        <v>221</v>
      </c>
      <c r="I69" s="47" t="s">
        <v>172</v>
      </c>
      <c r="J69" s="46" t="s">
        <v>763</v>
      </c>
      <c r="K69" s="47" t="s">
        <v>172</v>
      </c>
      <c r="L69" s="46" t="s">
        <v>1198</v>
      </c>
      <c r="M69" s="48">
        <v>60</v>
      </c>
      <c r="N69" s="96">
        <v>1500000</v>
      </c>
      <c r="O69" s="96">
        <f t="shared" si="12"/>
        <v>90000000</v>
      </c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>
        <f t="shared" si="8"/>
        <v>0</v>
      </c>
      <c r="AB69" s="96"/>
      <c r="AC69" s="96"/>
      <c r="AD69" s="96"/>
      <c r="AE69" s="96"/>
      <c r="AF69" s="96"/>
      <c r="AG69" s="96">
        <v>30000000</v>
      </c>
      <c r="AH69" s="96"/>
      <c r="AI69" s="96"/>
      <c r="AJ69" s="96"/>
      <c r="AK69" s="96"/>
      <c r="AL69" s="96"/>
      <c r="AM69" s="96">
        <f t="shared" si="9"/>
        <v>30000000</v>
      </c>
      <c r="AN69" s="96"/>
      <c r="AO69" s="96"/>
      <c r="AP69" s="96"/>
      <c r="AQ69" s="96"/>
      <c r="AR69" s="96"/>
      <c r="AS69" s="96">
        <v>30000000</v>
      </c>
      <c r="AT69" s="96"/>
      <c r="AU69" s="96"/>
      <c r="AV69" s="96"/>
      <c r="AW69" s="96"/>
      <c r="AX69" s="96"/>
      <c r="AY69" s="96">
        <f t="shared" si="10"/>
        <v>30000000</v>
      </c>
      <c r="AZ69" s="96"/>
      <c r="BA69" s="96"/>
      <c r="BB69" s="96"/>
      <c r="BC69" s="96"/>
      <c r="BD69" s="96"/>
      <c r="BE69" s="96">
        <v>30000000</v>
      </c>
      <c r="BF69" s="96"/>
      <c r="BG69" s="96"/>
      <c r="BH69" s="96"/>
      <c r="BI69" s="96"/>
      <c r="BJ69" s="96"/>
      <c r="BK69" s="96">
        <f t="shared" si="11"/>
        <v>30000000</v>
      </c>
      <c r="BL69" s="96">
        <f t="shared" si="7"/>
        <v>90000000</v>
      </c>
    </row>
    <row r="70" spans="1:64" ht="45" customHeight="1">
      <c r="A70" s="591"/>
      <c r="B70" s="593">
        <v>33</v>
      </c>
      <c r="C70" s="593" t="s">
        <v>209</v>
      </c>
      <c r="D70" s="594"/>
      <c r="E70" s="600">
        <v>3302</v>
      </c>
      <c r="F70" s="593" t="s">
        <v>919</v>
      </c>
      <c r="G70" s="46">
        <v>3302006</v>
      </c>
      <c r="H70" s="47" t="s">
        <v>417</v>
      </c>
      <c r="I70" s="47" t="s">
        <v>417</v>
      </c>
      <c r="J70" s="46" t="s">
        <v>920</v>
      </c>
      <c r="K70" s="47" t="s">
        <v>418</v>
      </c>
      <c r="L70" s="46" t="s">
        <v>1198</v>
      </c>
      <c r="M70" s="48">
        <v>1</v>
      </c>
      <c r="N70" s="96">
        <v>50000000</v>
      </c>
      <c r="O70" s="96">
        <f t="shared" si="12"/>
        <v>50000000</v>
      </c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>
        <f t="shared" si="8"/>
        <v>0</v>
      </c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>
        <f t="shared" si="9"/>
        <v>0</v>
      </c>
      <c r="AN70" s="96"/>
      <c r="AO70" s="96"/>
      <c r="AP70" s="96"/>
      <c r="AQ70" s="96"/>
      <c r="AR70" s="96"/>
      <c r="AS70" s="96">
        <v>50000000</v>
      </c>
      <c r="AT70" s="96"/>
      <c r="AU70" s="96"/>
      <c r="AV70" s="96"/>
      <c r="AW70" s="96"/>
      <c r="AX70" s="96"/>
      <c r="AY70" s="96">
        <f t="shared" si="10"/>
        <v>50000000</v>
      </c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>
        <f t="shared" si="11"/>
        <v>0</v>
      </c>
      <c r="BL70" s="96">
        <f t="shared" si="7"/>
        <v>50000000</v>
      </c>
    </row>
    <row r="71" spans="1:64" ht="45" customHeight="1">
      <c r="A71" s="591"/>
      <c r="B71" s="594"/>
      <c r="C71" s="594"/>
      <c r="D71" s="594"/>
      <c r="E71" s="600"/>
      <c r="F71" s="594"/>
      <c r="G71" s="46">
        <v>3302020</v>
      </c>
      <c r="H71" s="47" t="s">
        <v>419</v>
      </c>
      <c r="I71" s="47" t="s">
        <v>419</v>
      </c>
      <c r="J71" s="46" t="s">
        <v>921</v>
      </c>
      <c r="K71" s="47" t="s">
        <v>340</v>
      </c>
      <c r="L71" s="46" t="s">
        <v>1198</v>
      </c>
      <c r="M71" s="48">
        <v>2</v>
      </c>
      <c r="N71" s="96">
        <v>60000000</v>
      </c>
      <c r="O71" s="96">
        <f t="shared" si="12"/>
        <v>120000000</v>
      </c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>
        <f t="shared" si="8"/>
        <v>0</v>
      </c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>
        <f t="shared" si="9"/>
        <v>0</v>
      </c>
      <c r="AN71" s="96">
        <v>30000000</v>
      </c>
      <c r="AO71" s="96"/>
      <c r="AP71" s="96"/>
      <c r="AQ71" s="96"/>
      <c r="AR71" s="96"/>
      <c r="AS71" s="96">
        <v>30000000</v>
      </c>
      <c r="AT71" s="96"/>
      <c r="AU71" s="96"/>
      <c r="AV71" s="96"/>
      <c r="AW71" s="96"/>
      <c r="AX71" s="96"/>
      <c r="AY71" s="96">
        <f t="shared" si="10"/>
        <v>60000000</v>
      </c>
      <c r="AZ71" s="96">
        <v>30000000</v>
      </c>
      <c r="BA71" s="96"/>
      <c r="BB71" s="96"/>
      <c r="BC71" s="96"/>
      <c r="BD71" s="96"/>
      <c r="BE71" s="96">
        <v>30000000</v>
      </c>
      <c r="BF71" s="96"/>
      <c r="BG71" s="96"/>
      <c r="BH71" s="96"/>
      <c r="BI71" s="96"/>
      <c r="BJ71" s="96"/>
      <c r="BK71" s="96">
        <f t="shared" si="11"/>
        <v>60000000</v>
      </c>
      <c r="BL71" s="96">
        <f t="shared" si="7"/>
        <v>120000000</v>
      </c>
    </row>
    <row r="72" spans="1:64" ht="45" customHeight="1">
      <c r="A72" s="591"/>
      <c r="B72" s="594"/>
      <c r="C72" s="594"/>
      <c r="D72" s="594"/>
      <c r="E72" s="600"/>
      <c r="F72" s="594"/>
      <c r="G72" s="46">
        <v>3302070</v>
      </c>
      <c r="H72" s="47" t="s">
        <v>923</v>
      </c>
      <c r="I72" s="47" t="s">
        <v>923</v>
      </c>
      <c r="J72" s="46">
        <v>330207000</v>
      </c>
      <c r="K72" s="47" t="s">
        <v>423</v>
      </c>
      <c r="L72" s="46" t="s">
        <v>1198</v>
      </c>
      <c r="M72" s="48">
        <v>2</v>
      </c>
      <c r="N72" s="96">
        <v>40000000</v>
      </c>
      <c r="O72" s="96">
        <f t="shared" si="12"/>
        <v>80000000</v>
      </c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>
        <f t="shared" si="8"/>
        <v>0</v>
      </c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>
        <f t="shared" si="9"/>
        <v>0</v>
      </c>
      <c r="AN72" s="96">
        <v>20000000</v>
      </c>
      <c r="AO72" s="96"/>
      <c r="AP72" s="96"/>
      <c r="AQ72" s="96"/>
      <c r="AR72" s="96"/>
      <c r="AS72" s="96">
        <v>20000000</v>
      </c>
      <c r="AT72" s="96"/>
      <c r="AU72" s="96"/>
      <c r="AV72" s="96"/>
      <c r="AW72" s="96"/>
      <c r="AX72" s="96"/>
      <c r="AY72" s="96">
        <f t="shared" si="10"/>
        <v>40000000</v>
      </c>
      <c r="AZ72" s="96">
        <v>20000000</v>
      </c>
      <c r="BA72" s="96"/>
      <c r="BB72" s="96"/>
      <c r="BC72" s="96"/>
      <c r="BD72" s="96"/>
      <c r="BE72" s="96">
        <v>20000000</v>
      </c>
      <c r="BF72" s="96"/>
      <c r="BG72" s="96"/>
      <c r="BH72" s="96"/>
      <c r="BI72" s="96"/>
      <c r="BJ72" s="96"/>
      <c r="BK72" s="96">
        <f t="shared" si="11"/>
        <v>40000000</v>
      </c>
      <c r="BL72" s="96">
        <f t="shared" si="7"/>
        <v>80000000</v>
      </c>
    </row>
    <row r="73" spans="1:64" ht="45" customHeight="1">
      <c r="A73" s="591"/>
      <c r="B73" s="594"/>
      <c r="C73" s="594"/>
      <c r="D73" s="594"/>
      <c r="E73" s="600"/>
      <c r="F73" s="594"/>
      <c r="G73" s="46" t="s">
        <v>771</v>
      </c>
      <c r="H73" s="47" t="s">
        <v>772</v>
      </c>
      <c r="I73" s="47" t="s">
        <v>772</v>
      </c>
      <c r="J73" s="46" t="s">
        <v>773</v>
      </c>
      <c r="K73" s="47" t="s">
        <v>774</v>
      </c>
      <c r="L73" s="46" t="s">
        <v>1198</v>
      </c>
      <c r="M73" s="48">
        <v>1</v>
      </c>
      <c r="N73" s="96">
        <v>400000000</v>
      </c>
      <c r="O73" s="96">
        <f t="shared" si="12"/>
        <v>400000000</v>
      </c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>
        <f t="shared" si="8"/>
        <v>0</v>
      </c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>
        <f t="shared" si="9"/>
        <v>0</v>
      </c>
      <c r="AN73" s="96">
        <v>100000000</v>
      </c>
      <c r="AO73" s="96"/>
      <c r="AP73" s="96"/>
      <c r="AQ73" s="96"/>
      <c r="AR73" s="96"/>
      <c r="AS73" s="96">
        <v>100000000</v>
      </c>
      <c r="AT73" s="96"/>
      <c r="AU73" s="96"/>
      <c r="AV73" s="96"/>
      <c r="AW73" s="96"/>
      <c r="AX73" s="96"/>
      <c r="AY73" s="96">
        <f t="shared" si="10"/>
        <v>200000000</v>
      </c>
      <c r="AZ73" s="96">
        <v>100000000</v>
      </c>
      <c r="BA73" s="96"/>
      <c r="BB73" s="96"/>
      <c r="BC73" s="96"/>
      <c r="BD73" s="96"/>
      <c r="BE73" s="96">
        <v>100000000</v>
      </c>
      <c r="BF73" s="96"/>
      <c r="BG73" s="96"/>
      <c r="BH73" s="96"/>
      <c r="BI73" s="96"/>
      <c r="BJ73" s="96"/>
      <c r="BK73" s="96">
        <f t="shared" si="11"/>
        <v>200000000</v>
      </c>
      <c r="BL73" s="96">
        <f t="shared" si="7"/>
        <v>400000000</v>
      </c>
    </row>
    <row r="74" spans="1:64" ht="45" customHeight="1">
      <c r="A74" s="591"/>
      <c r="B74" s="594"/>
      <c r="C74" s="594"/>
      <c r="D74" s="594"/>
      <c r="E74" s="593">
        <v>3301</v>
      </c>
      <c r="F74" s="594"/>
      <c r="G74" s="46">
        <v>3301053</v>
      </c>
      <c r="H74" s="47" t="s">
        <v>424</v>
      </c>
      <c r="I74" s="47" t="s">
        <v>924</v>
      </c>
      <c r="J74" s="46">
        <v>330105301</v>
      </c>
      <c r="K74" s="47" t="s">
        <v>925</v>
      </c>
      <c r="L74" s="46" t="s">
        <v>1198</v>
      </c>
      <c r="M74" s="48">
        <v>3</v>
      </c>
      <c r="N74" s="96">
        <v>70000000</v>
      </c>
      <c r="O74" s="96">
        <f t="shared" si="12"/>
        <v>210000000</v>
      </c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>
        <f t="shared" si="8"/>
        <v>0</v>
      </c>
      <c r="AB74" s="96">
        <v>40000000</v>
      </c>
      <c r="AC74" s="96"/>
      <c r="AD74" s="96"/>
      <c r="AE74" s="96"/>
      <c r="AF74" s="96"/>
      <c r="AG74" s="96">
        <v>30000000</v>
      </c>
      <c r="AH74" s="96"/>
      <c r="AI74" s="96"/>
      <c r="AJ74" s="96"/>
      <c r="AK74" s="96"/>
      <c r="AL74" s="96"/>
      <c r="AM74" s="96">
        <f t="shared" si="9"/>
        <v>70000000</v>
      </c>
      <c r="AN74" s="96">
        <v>40000000</v>
      </c>
      <c r="AO74" s="96"/>
      <c r="AP74" s="96"/>
      <c r="AQ74" s="96"/>
      <c r="AR74" s="96"/>
      <c r="AS74" s="96">
        <v>30000000</v>
      </c>
      <c r="AT74" s="96"/>
      <c r="AU74" s="96"/>
      <c r="AV74" s="96"/>
      <c r="AW74" s="96"/>
      <c r="AX74" s="96"/>
      <c r="AY74" s="96">
        <f t="shared" si="10"/>
        <v>70000000</v>
      </c>
      <c r="AZ74" s="96">
        <v>40000000</v>
      </c>
      <c r="BA74" s="96"/>
      <c r="BB74" s="96"/>
      <c r="BC74" s="96"/>
      <c r="BD74" s="96"/>
      <c r="BE74" s="96">
        <v>30000000</v>
      </c>
      <c r="BF74" s="96"/>
      <c r="BG74" s="96"/>
      <c r="BH74" s="96"/>
      <c r="BI74" s="96"/>
      <c r="BJ74" s="96"/>
      <c r="BK74" s="96">
        <f t="shared" si="11"/>
        <v>70000000</v>
      </c>
      <c r="BL74" s="96">
        <f t="shared" si="7"/>
        <v>210000000</v>
      </c>
    </row>
    <row r="75" spans="1:64" ht="45" customHeight="1">
      <c r="A75" s="591"/>
      <c r="B75" s="594"/>
      <c r="C75" s="594"/>
      <c r="D75" s="594"/>
      <c r="E75" s="594"/>
      <c r="F75" s="594"/>
      <c r="G75" s="46" t="s">
        <v>1206</v>
      </c>
      <c r="H75" s="47" t="s">
        <v>1207</v>
      </c>
      <c r="I75" s="47" t="s">
        <v>1208</v>
      </c>
      <c r="J75" s="46" t="s">
        <v>1209</v>
      </c>
      <c r="K75" s="47" t="s">
        <v>1210</v>
      </c>
      <c r="L75" s="46" t="s">
        <v>1198</v>
      </c>
      <c r="M75" s="48">
        <v>3</v>
      </c>
      <c r="N75" s="96">
        <v>80000000</v>
      </c>
      <c r="O75" s="96">
        <f t="shared" si="12"/>
        <v>240000000</v>
      </c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>
        <f t="shared" si="8"/>
        <v>0</v>
      </c>
      <c r="AB75" s="96">
        <v>30000000</v>
      </c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>
        <f t="shared" si="9"/>
        <v>30000000</v>
      </c>
      <c r="AN75" s="96">
        <v>50000000</v>
      </c>
      <c r="AO75" s="96"/>
      <c r="AP75" s="96"/>
      <c r="AQ75" s="96"/>
      <c r="AR75" s="96"/>
      <c r="AS75" s="96">
        <v>55000000</v>
      </c>
      <c r="AT75" s="96"/>
      <c r="AU75" s="96"/>
      <c r="AV75" s="96"/>
      <c r="AW75" s="96"/>
      <c r="AX75" s="96"/>
      <c r="AY75" s="96">
        <f t="shared" si="10"/>
        <v>105000000</v>
      </c>
      <c r="AZ75" s="96">
        <v>30000000</v>
      </c>
      <c r="BA75" s="96"/>
      <c r="BB75" s="96"/>
      <c r="BC75" s="96"/>
      <c r="BD75" s="96"/>
      <c r="BE75" s="96">
        <v>35000000</v>
      </c>
      <c r="BF75" s="96"/>
      <c r="BG75" s="96"/>
      <c r="BH75" s="96">
        <v>40000000</v>
      </c>
      <c r="BI75" s="96"/>
      <c r="BJ75" s="96"/>
      <c r="BK75" s="96">
        <f t="shared" si="11"/>
        <v>105000000</v>
      </c>
      <c r="BL75" s="96">
        <f t="shared" si="7"/>
        <v>240000000</v>
      </c>
    </row>
    <row r="76" spans="1:64" ht="45" customHeight="1">
      <c r="A76" s="591"/>
      <c r="B76" s="595"/>
      <c r="C76" s="595"/>
      <c r="D76" s="595"/>
      <c r="E76" s="595"/>
      <c r="F76" s="595"/>
      <c r="G76" s="46" t="s">
        <v>1211</v>
      </c>
      <c r="H76" s="47" t="s">
        <v>928</v>
      </c>
      <c r="I76" s="47" t="s">
        <v>928</v>
      </c>
      <c r="J76" s="46" t="s">
        <v>1212</v>
      </c>
      <c r="K76" s="47" t="s">
        <v>977</v>
      </c>
      <c r="L76" s="46" t="s">
        <v>1198</v>
      </c>
      <c r="M76" s="48">
        <v>1</v>
      </c>
      <c r="N76" s="96">
        <v>80000000</v>
      </c>
      <c r="O76" s="96">
        <f t="shared" si="12"/>
        <v>80000000</v>
      </c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>
        <f t="shared" si="8"/>
        <v>0</v>
      </c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>
        <f t="shared" si="9"/>
        <v>0</v>
      </c>
      <c r="AN76" s="96">
        <v>80000000</v>
      </c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>
        <f t="shared" si="10"/>
        <v>80000000</v>
      </c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>
        <f t="shared" si="11"/>
        <v>0</v>
      </c>
      <c r="BL76" s="96">
        <f t="shared" si="7"/>
        <v>80000000</v>
      </c>
    </row>
    <row r="77" spans="1:64" ht="30" customHeight="1">
      <c r="A77" s="591"/>
      <c r="B77" s="593">
        <v>19</v>
      </c>
      <c r="C77" s="593" t="s">
        <v>252</v>
      </c>
      <c r="D77" s="593" t="s">
        <v>1213</v>
      </c>
      <c r="E77" s="593">
        <v>1903</v>
      </c>
      <c r="F77" s="593" t="s">
        <v>791</v>
      </c>
      <c r="G77" s="46">
        <v>1903011</v>
      </c>
      <c r="H77" s="47" t="s">
        <v>254</v>
      </c>
      <c r="I77" s="47" t="s">
        <v>254</v>
      </c>
      <c r="J77" s="46">
        <v>190301100</v>
      </c>
      <c r="K77" s="47" t="s">
        <v>255</v>
      </c>
      <c r="L77" s="46" t="s">
        <v>1198</v>
      </c>
      <c r="M77" s="48">
        <v>48</v>
      </c>
      <c r="N77" s="96">
        <v>6000000</v>
      </c>
      <c r="O77" s="96">
        <f t="shared" si="12"/>
        <v>288000000</v>
      </c>
      <c r="P77" s="96">
        <v>70000000</v>
      </c>
      <c r="Q77" s="96"/>
      <c r="R77" s="96"/>
      <c r="S77" s="96"/>
      <c r="T77" s="96"/>
      <c r="U77" s="96"/>
      <c r="V77" s="96"/>
      <c r="W77" s="96"/>
      <c r="X77" s="96"/>
      <c r="Y77" s="96"/>
      <c r="Z77" s="96"/>
      <c r="AA77" s="96">
        <f t="shared" si="8"/>
        <v>70000000</v>
      </c>
      <c r="AB77" s="96">
        <v>72000000</v>
      </c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>
        <f t="shared" si="9"/>
        <v>72000000</v>
      </c>
      <c r="AN77" s="96">
        <v>73000000</v>
      </c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>
        <f t="shared" si="10"/>
        <v>73000000</v>
      </c>
      <c r="AZ77" s="96">
        <v>73000000</v>
      </c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>
        <f t="shared" si="11"/>
        <v>73000000</v>
      </c>
      <c r="BL77" s="96">
        <f t="shared" si="7"/>
        <v>288000000</v>
      </c>
    </row>
    <row r="78" spans="1:64" ht="28.9">
      <c r="A78" s="591"/>
      <c r="B78" s="594"/>
      <c r="C78" s="594"/>
      <c r="D78" s="594"/>
      <c r="E78" s="594"/>
      <c r="F78" s="594"/>
      <c r="G78" s="46">
        <v>1903015</v>
      </c>
      <c r="H78" s="47" t="s">
        <v>256</v>
      </c>
      <c r="I78" s="47" t="s">
        <v>256</v>
      </c>
      <c r="J78" s="46">
        <v>190301500</v>
      </c>
      <c r="K78" s="47" t="s">
        <v>257</v>
      </c>
      <c r="L78" s="46" t="s">
        <v>1198</v>
      </c>
      <c r="M78" s="48">
        <v>48</v>
      </c>
      <c r="N78" s="96">
        <v>6000000</v>
      </c>
      <c r="O78" s="96">
        <f t="shared" si="12"/>
        <v>288000000</v>
      </c>
      <c r="P78" s="96">
        <v>70000000</v>
      </c>
      <c r="Q78" s="96"/>
      <c r="R78" s="96"/>
      <c r="S78" s="96"/>
      <c r="T78" s="96"/>
      <c r="U78" s="96"/>
      <c r="V78" s="96"/>
      <c r="W78" s="96"/>
      <c r="X78" s="96"/>
      <c r="Y78" s="96"/>
      <c r="Z78" s="96"/>
      <c r="AA78" s="96">
        <f t="shared" si="8"/>
        <v>70000000</v>
      </c>
      <c r="AB78" s="96">
        <v>72000000</v>
      </c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>
        <f t="shared" si="9"/>
        <v>72000000</v>
      </c>
      <c r="AN78" s="96">
        <v>73000000</v>
      </c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>
        <f t="shared" si="10"/>
        <v>73000000</v>
      </c>
      <c r="AZ78" s="96">
        <v>73000000</v>
      </c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>
        <f t="shared" si="11"/>
        <v>73000000</v>
      </c>
      <c r="BL78" s="96">
        <f t="shared" si="7"/>
        <v>288000000</v>
      </c>
    </row>
    <row r="79" spans="1:64" ht="28.9">
      <c r="A79" s="591"/>
      <c r="B79" s="594"/>
      <c r="C79" s="594"/>
      <c r="D79" s="594"/>
      <c r="E79" s="594"/>
      <c r="F79" s="594"/>
      <c r="G79" s="46">
        <v>1903023</v>
      </c>
      <c r="H79" s="47" t="s">
        <v>258</v>
      </c>
      <c r="I79" s="47" t="s">
        <v>258</v>
      </c>
      <c r="J79" s="46">
        <v>190302300</v>
      </c>
      <c r="K79" s="47" t="s">
        <v>259</v>
      </c>
      <c r="L79" s="46" t="s">
        <v>1198</v>
      </c>
      <c r="M79" s="48">
        <v>16</v>
      </c>
      <c r="N79" s="96">
        <v>10000000</v>
      </c>
      <c r="O79" s="96">
        <f t="shared" si="12"/>
        <v>160000000</v>
      </c>
      <c r="P79" s="96">
        <v>30000000</v>
      </c>
      <c r="Q79" s="96"/>
      <c r="R79" s="96"/>
      <c r="S79" s="96">
        <v>10000000</v>
      </c>
      <c r="T79" s="96"/>
      <c r="U79" s="96"/>
      <c r="V79" s="96"/>
      <c r="W79" s="96"/>
      <c r="X79" s="96"/>
      <c r="Y79" s="96"/>
      <c r="Z79" s="96"/>
      <c r="AA79" s="96">
        <f t="shared" si="8"/>
        <v>40000000</v>
      </c>
      <c r="AB79" s="96">
        <v>30000000</v>
      </c>
      <c r="AC79" s="96"/>
      <c r="AD79" s="96"/>
      <c r="AE79" s="96">
        <v>10000000</v>
      </c>
      <c r="AF79" s="96"/>
      <c r="AG79" s="96"/>
      <c r="AH79" s="96"/>
      <c r="AI79" s="96"/>
      <c r="AJ79" s="96"/>
      <c r="AK79" s="96"/>
      <c r="AL79" s="96"/>
      <c r="AM79" s="96">
        <f t="shared" si="9"/>
        <v>40000000</v>
      </c>
      <c r="AN79" s="96">
        <v>30000000</v>
      </c>
      <c r="AO79" s="96"/>
      <c r="AP79" s="96"/>
      <c r="AQ79" s="96">
        <v>10000000</v>
      </c>
      <c r="AR79" s="96"/>
      <c r="AS79" s="96"/>
      <c r="AT79" s="96"/>
      <c r="AU79" s="96"/>
      <c r="AV79" s="96"/>
      <c r="AW79" s="96"/>
      <c r="AX79" s="96"/>
      <c r="AY79" s="96">
        <f t="shared" si="10"/>
        <v>40000000</v>
      </c>
      <c r="AZ79" s="96">
        <v>30000000</v>
      </c>
      <c r="BA79" s="96"/>
      <c r="BB79" s="96"/>
      <c r="BC79" s="96">
        <v>10000000</v>
      </c>
      <c r="BD79" s="96"/>
      <c r="BE79" s="96"/>
      <c r="BF79" s="96"/>
      <c r="BG79" s="96"/>
      <c r="BH79" s="96"/>
      <c r="BI79" s="96"/>
      <c r="BJ79" s="96"/>
      <c r="BK79" s="96">
        <f t="shared" si="11"/>
        <v>40000000</v>
      </c>
      <c r="BL79" s="96">
        <f t="shared" si="7"/>
        <v>160000000</v>
      </c>
    </row>
    <row r="80" spans="1:64" ht="28.9">
      <c r="A80" s="591"/>
      <c r="B80" s="595"/>
      <c r="C80" s="595"/>
      <c r="D80" s="594"/>
      <c r="E80" s="595"/>
      <c r="F80" s="594"/>
      <c r="G80" s="46">
        <v>1903025</v>
      </c>
      <c r="H80" s="47" t="s">
        <v>260</v>
      </c>
      <c r="I80" s="47" t="s">
        <v>260</v>
      </c>
      <c r="J80" s="46">
        <v>190302500</v>
      </c>
      <c r="K80" s="47" t="s">
        <v>261</v>
      </c>
      <c r="L80" s="46" t="s">
        <v>1198</v>
      </c>
      <c r="M80" s="48">
        <v>3</v>
      </c>
      <c r="N80" s="96">
        <v>20000000</v>
      </c>
      <c r="O80" s="96">
        <f t="shared" si="12"/>
        <v>60000000</v>
      </c>
      <c r="P80" s="96"/>
      <c r="Q80" s="96"/>
      <c r="R80" s="96"/>
      <c r="S80" s="96"/>
      <c r="T80" s="96"/>
      <c r="U80" s="96"/>
      <c r="V80" s="96"/>
      <c r="W80" s="96"/>
      <c r="X80" s="96"/>
      <c r="Y80" s="96"/>
      <c r="Z80" s="96"/>
      <c r="AA80" s="96">
        <f t="shared" si="8"/>
        <v>0</v>
      </c>
      <c r="AB80" s="96">
        <v>20000000</v>
      </c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>
        <f t="shared" si="9"/>
        <v>20000000</v>
      </c>
      <c r="AN80" s="96">
        <v>20000000</v>
      </c>
      <c r="AO80" s="96"/>
      <c r="AP80" s="96"/>
      <c r="AQ80" s="96"/>
      <c r="AR80" s="96"/>
      <c r="AS80" s="96"/>
      <c r="AT80" s="96"/>
      <c r="AU80" s="96"/>
      <c r="AV80" s="96"/>
      <c r="AW80" s="96"/>
      <c r="AX80" s="96"/>
      <c r="AY80" s="96">
        <f t="shared" si="10"/>
        <v>20000000</v>
      </c>
      <c r="AZ80" s="96">
        <v>20000000</v>
      </c>
      <c r="BA80" s="96"/>
      <c r="BB80" s="96"/>
      <c r="BC80" s="96"/>
      <c r="BD80" s="96"/>
      <c r="BE80" s="96"/>
      <c r="BF80" s="96"/>
      <c r="BG80" s="96"/>
      <c r="BH80" s="96"/>
      <c r="BI80" s="96"/>
      <c r="BJ80" s="96"/>
      <c r="BK80" s="96">
        <f t="shared" si="11"/>
        <v>20000000</v>
      </c>
      <c r="BL80" s="96">
        <f t="shared" si="7"/>
        <v>60000000</v>
      </c>
    </row>
    <row r="81" spans="1:64" ht="43.15">
      <c r="A81" s="591"/>
      <c r="B81" s="46">
        <v>45</v>
      </c>
      <c r="C81" s="46" t="s">
        <v>170</v>
      </c>
      <c r="D81" s="594"/>
      <c r="E81" s="46">
        <v>4599</v>
      </c>
      <c r="F81" s="595"/>
      <c r="G81" s="46">
        <v>4599002</v>
      </c>
      <c r="H81" s="47" t="s">
        <v>262</v>
      </c>
      <c r="I81" s="47" t="s">
        <v>792</v>
      </c>
      <c r="J81" s="46" t="s">
        <v>793</v>
      </c>
      <c r="K81" s="47" t="s">
        <v>794</v>
      </c>
      <c r="L81" s="46" t="s">
        <v>1198</v>
      </c>
      <c r="M81" s="48">
        <v>1</v>
      </c>
      <c r="N81" s="96">
        <v>400000000</v>
      </c>
      <c r="O81" s="96">
        <f t="shared" si="12"/>
        <v>400000000</v>
      </c>
      <c r="P81" s="96"/>
      <c r="Q81" s="96"/>
      <c r="R81" s="96"/>
      <c r="S81" s="96"/>
      <c r="T81" s="96"/>
      <c r="U81" s="96"/>
      <c r="V81" s="96"/>
      <c r="W81" s="96"/>
      <c r="X81" s="96"/>
      <c r="Y81" s="96"/>
      <c r="Z81" s="96"/>
      <c r="AA81" s="96">
        <f t="shared" si="8"/>
        <v>0</v>
      </c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96"/>
      <c r="AM81" s="96">
        <f t="shared" si="9"/>
        <v>0</v>
      </c>
      <c r="AN81" s="96">
        <v>200000000</v>
      </c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>
        <f t="shared" si="10"/>
        <v>200000000</v>
      </c>
      <c r="AZ81" s="96">
        <v>200000000</v>
      </c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>
        <f t="shared" si="11"/>
        <v>200000000</v>
      </c>
      <c r="BL81" s="96">
        <f t="shared" si="7"/>
        <v>400000000</v>
      </c>
    </row>
    <row r="82" spans="1:64" ht="57.6">
      <c r="A82" s="591"/>
      <c r="B82" s="594">
        <v>19</v>
      </c>
      <c r="C82" s="594" t="s">
        <v>252</v>
      </c>
      <c r="D82" s="594"/>
      <c r="E82" s="46">
        <v>1903</v>
      </c>
      <c r="F82" s="593" t="s">
        <v>926</v>
      </c>
      <c r="G82" s="46" t="s">
        <v>931</v>
      </c>
      <c r="H82" s="47" t="s">
        <v>932</v>
      </c>
      <c r="I82" s="47" t="s">
        <v>932</v>
      </c>
      <c r="J82" s="46" t="s">
        <v>933</v>
      </c>
      <c r="K82" s="47" t="s">
        <v>934</v>
      </c>
      <c r="L82" s="46" t="s">
        <v>1198</v>
      </c>
      <c r="M82" s="48">
        <v>3</v>
      </c>
      <c r="N82" s="96">
        <v>10000000</v>
      </c>
      <c r="O82" s="96">
        <f t="shared" si="12"/>
        <v>30000000</v>
      </c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>
        <f t="shared" si="8"/>
        <v>0</v>
      </c>
      <c r="AB82" s="96">
        <v>10000000</v>
      </c>
      <c r="AC82" s="96"/>
      <c r="AD82" s="96"/>
      <c r="AE82" s="96"/>
      <c r="AF82" s="96"/>
      <c r="AG82" s="96"/>
      <c r="AH82" s="96"/>
      <c r="AI82" s="96"/>
      <c r="AJ82" s="96"/>
      <c r="AK82" s="96"/>
      <c r="AL82" s="96"/>
      <c r="AM82" s="96">
        <f t="shared" si="9"/>
        <v>10000000</v>
      </c>
      <c r="AN82" s="96">
        <v>10000000</v>
      </c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>
        <f t="shared" si="10"/>
        <v>10000000</v>
      </c>
      <c r="AZ82" s="96">
        <v>10000000</v>
      </c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>
        <f t="shared" si="11"/>
        <v>10000000</v>
      </c>
      <c r="BL82" s="96">
        <f t="shared" si="7"/>
        <v>30000000</v>
      </c>
    </row>
    <row r="83" spans="1:64" ht="28.9">
      <c r="A83" s="591"/>
      <c r="B83" s="594"/>
      <c r="C83" s="594"/>
      <c r="D83" s="594"/>
      <c r="E83" s="593">
        <v>1905</v>
      </c>
      <c r="F83" s="594"/>
      <c r="G83" s="46" t="s">
        <v>1214</v>
      </c>
      <c r="H83" s="47" t="s">
        <v>225</v>
      </c>
      <c r="I83" s="47" t="s">
        <v>225</v>
      </c>
      <c r="J83" s="46" t="s">
        <v>1215</v>
      </c>
      <c r="K83" s="47" t="s">
        <v>767</v>
      </c>
      <c r="L83" s="46" t="s">
        <v>1198</v>
      </c>
      <c r="M83" s="48">
        <v>1</v>
      </c>
      <c r="N83" s="96">
        <v>20000000</v>
      </c>
      <c r="O83" s="96">
        <f t="shared" si="12"/>
        <v>20000000</v>
      </c>
      <c r="P83" s="96"/>
      <c r="Q83" s="96"/>
      <c r="R83" s="96"/>
      <c r="S83" s="96">
        <v>20000000</v>
      </c>
      <c r="T83" s="96"/>
      <c r="U83" s="96"/>
      <c r="V83" s="96"/>
      <c r="W83" s="96"/>
      <c r="X83" s="96"/>
      <c r="Y83" s="96"/>
      <c r="Z83" s="96"/>
      <c r="AA83" s="96">
        <f t="shared" si="8"/>
        <v>20000000</v>
      </c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>
        <f t="shared" si="9"/>
        <v>0</v>
      </c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>
        <f t="shared" si="10"/>
        <v>0</v>
      </c>
      <c r="AZ83" s="96"/>
      <c r="BA83" s="96"/>
      <c r="BB83" s="96"/>
      <c r="BC83" s="96"/>
      <c r="BD83" s="96"/>
      <c r="BE83" s="96"/>
      <c r="BF83" s="96"/>
      <c r="BG83" s="96"/>
      <c r="BH83" s="96"/>
      <c r="BI83" s="96"/>
      <c r="BJ83" s="96"/>
      <c r="BK83" s="96">
        <f t="shared" si="11"/>
        <v>0</v>
      </c>
      <c r="BL83" s="96">
        <f t="shared" si="7"/>
        <v>20000000</v>
      </c>
    </row>
    <row r="84" spans="1:64" ht="43.15">
      <c r="A84" s="591"/>
      <c r="B84" s="594"/>
      <c r="C84" s="594"/>
      <c r="D84" s="594"/>
      <c r="E84" s="595"/>
      <c r="F84" s="594"/>
      <c r="G84" s="46" t="s">
        <v>935</v>
      </c>
      <c r="H84" s="47" t="s">
        <v>936</v>
      </c>
      <c r="I84" s="47" t="s">
        <v>936</v>
      </c>
      <c r="J84" s="46" t="s">
        <v>937</v>
      </c>
      <c r="K84" s="47" t="s">
        <v>465</v>
      </c>
      <c r="L84" s="46" t="s">
        <v>1198</v>
      </c>
      <c r="M84" s="48">
        <v>3000</v>
      </c>
      <c r="N84" s="96">
        <v>409667</v>
      </c>
      <c r="O84" s="96">
        <f t="shared" si="12"/>
        <v>1229001000</v>
      </c>
      <c r="P84" s="96"/>
      <c r="Q84" s="96"/>
      <c r="R84" s="96"/>
      <c r="S84" s="96">
        <v>114000000</v>
      </c>
      <c r="T84" s="96"/>
      <c r="U84" s="96"/>
      <c r="V84" s="96"/>
      <c r="W84" s="96"/>
      <c r="X84" s="96"/>
      <c r="Y84" s="96">
        <v>150000000</v>
      </c>
      <c r="Z84" s="96"/>
      <c r="AA84" s="96">
        <f t="shared" si="8"/>
        <v>264000000</v>
      </c>
      <c r="AB84" s="96">
        <v>60000000</v>
      </c>
      <c r="AC84" s="96"/>
      <c r="AD84" s="96"/>
      <c r="AE84" s="96">
        <v>315001000</v>
      </c>
      <c r="AF84" s="96"/>
      <c r="AG84" s="96"/>
      <c r="AH84" s="96"/>
      <c r="AI84" s="96"/>
      <c r="AJ84" s="96"/>
      <c r="AK84" s="96"/>
      <c r="AL84" s="96"/>
      <c r="AM84" s="96">
        <f t="shared" si="9"/>
        <v>375001000</v>
      </c>
      <c r="AN84" s="96">
        <v>70000000</v>
      </c>
      <c r="AO84" s="96"/>
      <c r="AP84" s="96"/>
      <c r="AQ84" s="96">
        <v>320000000</v>
      </c>
      <c r="AR84" s="96"/>
      <c r="AS84" s="96"/>
      <c r="AT84" s="96"/>
      <c r="AU84" s="96"/>
      <c r="AV84" s="96"/>
      <c r="AW84" s="96"/>
      <c r="AX84" s="96"/>
      <c r="AY84" s="96">
        <f t="shared" si="10"/>
        <v>390000000</v>
      </c>
      <c r="AZ84" s="96">
        <v>40000000</v>
      </c>
      <c r="BA84" s="96"/>
      <c r="BB84" s="96"/>
      <c r="BC84" s="96">
        <v>160000000</v>
      </c>
      <c r="BD84" s="96"/>
      <c r="BE84" s="96"/>
      <c r="BF84" s="96"/>
      <c r="BG84" s="96"/>
      <c r="BH84" s="96"/>
      <c r="BI84" s="96"/>
      <c r="BJ84" s="96"/>
      <c r="BK84" s="96">
        <f t="shared" si="11"/>
        <v>200000000</v>
      </c>
      <c r="BL84" s="96">
        <f t="shared" si="7"/>
        <v>1229001000</v>
      </c>
    </row>
    <row r="85" spans="1:64" ht="28.9">
      <c r="A85" s="591"/>
      <c r="B85" s="594"/>
      <c r="C85" s="594"/>
      <c r="D85" s="594"/>
      <c r="E85" s="593">
        <v>1906</v>
      </c>
      <c r="F85" s="594"/>
      <c r="G85" s="46">
        <v>1906004</v>
      </c>
      <c r="H85" s="47" t="s">
        <v>431</v>
      </c>
      <c r="I85" s="47" t="s">
        <v>938</v>
      </c>
      <c r="J85" s="46">
        <v>190600400</v>
      </c>
      <c r="K85" s="47" t="s">
        <v>432</v>
      </c>
      <c r="L85" s="46" t="s">
        <v>1198</v>
      </c>
      <c r="M85" s="48">
        <v>25000</v>
      </c>
      <c r="N85" s="96">
        <v>3951660.3678323999</v>
      </c>
      <c r="O85" s="96">
        <f t="shared" si="12"/>
        <v>98791509195.809998</v>
      </c>
      <c r="P85" s="96"/>
      <c r="Q85" s="96"/>
      <c r="R85" s="96"/>
      <c r="S85" s="96">
        <v>9562000000</v>
      </c>
      <c r="T85" s="96"/>
      <c r="U85" s="96"/>
      <c r="V85" s="96"/>
      <c r="W85" s="96"/>
      <c r="X85" s="96">
        <v>411794195.81</v>
      </c>
      <c r="Y85" s="96"/>
      <c r="Z85" s="96">
        <v>12598320000</v>
      </c>
      <c r="AA85" s="96">
        <f t="shared" si="8"/>
        <v>22572114195.809998</v>
      </c>
      <c r="AB85" s="96">
        <v>40000000</v>
      </c>
      <c r="AC85" s="96"/>
      <c r="AD85" s="96"/>
      <c r="AE85" s="96">
        <v>10438395000</v>
      </c>
      <c r="AF85" s="96"/>
      <c r="AG85" s="96"/>
      <c r="AH85" s="96"/>
      <c r="AI85" s="96"/>
      <c r="AJ85" s="96">
        <v>326000000</v>
      </c>
      <c r="AK85" s="96"/>
      <c r="AL85" s="96">
        <v>13870000000</v>
      </c>
      <c r="AM85" s="96">
        <f t="shared" si="9"/>
        <v>24674395000</v>
      </c>
      <c r="AN85" s="96">
        <v>45000000</v>
      </c>
      <c r="AO85" s="96"/>
      <c r="AP85" s="96"/>
      <c r="AQ85" s="96">
        <v>11200000000</v>
      </c>
      <c r="AR85" s="96"/>
      <c r="AS85" s="96"/>
      <c r="AT85" s="96"/>
      <c r="AU85" s="96"/>
      <c r="AV85" s="96">
        <v>300000000</v>
      </c>
      <c r="AW85" s="96"/>
      <c r="AX85" s="96">
        <v>14000000000</v>
      </c>
      <c r="AY85" s="96">
        <f t="shared" si="10"/>
        <v>25545000000</v>
      </c>
      <c r="AZ85" s="96">
        <v>50000000</v>
      </c>
      <c r="BA85" s="96"/>
      <c r="BB85" s="96"/>
      <c r="BC85" s="96">
        <v>11500000000</v>
      </c>
      <c r="BD85" s="96"/>
      <c r="BE85" s="96"/>
      <c r="BF85" s="96"/>
      <c r="BG85" s="96"/>
      <c r="BH85" s="96">
        <v>250000000</v>
      </c>
      <c r="BI85" s="96"/>
      <c r="BJ85" s="96">
        <v>14200000000</v>
      </c>
      <c r="BK85" s="96">
        <f t="shared" si="11"/>
        <v>26000000000</v>
      </c>
      <c r="BL85" s="96">
        <f t="shared" si="7"/>
        <v>98791509195.809998</v>
      </c>
    </row>
    <row r="86" spans="1:64" ht="28.9">
      <c r="A86" s="591"/>
      <c r="B86" s="594"/>
      <c r="C86" s="594"/>
      <c r="D86" s="594"/>
      <c r="E86" s="594"/>
      <c r="F86" s="594"/>
      <c r="G86" s="46">
        <v>1906033</v>
      </c>
      <c r="H86" s="47" t="s">
        <v>434</v>
      </c>
      <c r="I86" s="47" t="s">
        <v>434</v>
      </c>
      <c r="J86" s="46">
        <v>190603300</v>
      </c>
      <c r="K86" s="47" t="s">
        <v>434</v>
      </c>
      <c r="L86" s="46" t="s">
        <v>1198</v>
      </c>
      <c r="M86" s="48">
        <v>2</v>
      </c>
      <c r="N86" s="96">
        <v>300000000</v>
      </c>
      <c r="O86" s="96">
        <f t="shared" si="12"/>
        <v>600000000</v>
      </c>
      <c r="P86" s="96"/>
      <c r="Q86" s="96"/>
      <c r="R86" s="96"/>
      <c r="S86" s="96"/>
      <c r="T86" s="96"/>
      <c r="U86" s="96"/>
      <c r="V86" s="96"/>
      <c r="W86" s="96"/>
      <c r="X86" s="96"/>
      <c r="Y86" s="96"/>
      <c r="Z86" s="96"/>
      <c r="AA86" s="96">
        <f t="shared" si="8"/>
        <v>0</v>
      </c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96"/>
      <c r="AM86" s="96">
        <f t="shared" si="9"/>
        <v>0</v>
      </c>
      <c r="AN86" s="96">
        <v>100000000</v>
      </c>
      <c r="AO86" s="96"/>
      <c r="AP86" s="96"/>
      <c r="AQ86" s="96"/>
      <c r="AR86" s="96"/>
      <c r="AS86" s="96"/>
      <c r="AT86" s="96"/>
      <c r="AU86" s="96"/>
      <c r="AV86" s="96">
        <v>100000000</v>
      </c>
      <c r="AW86" s="96"/>
      <c r="AX86" s="96">
        <v>100000000</v>
      </c>
      <c r="AY86" s="96">
        <f t="shared" si="10"/>
        <v>300000000</v>
      </c>
      <c r="AZ86" s="96">
        <v>100000000</v>
      </c>
      <c r="BA86" s="96"/>
      <c r="BB86" s="96"/>
      <c r="BC86" s="96"/>
      <c r="BD86" s="96"/>
      <c r="BE86" s="96"/>
      <c r="BF86" s="96"/>
      <c r="BG86" s="96"/>
      <c r="BH86" s="96">
        <v>100000000</v>
      </c>
      <c r="BI86" s="96"/>
      <c r="BJ86" s="96">
        <v>100000000</v>
      </c>
      <c r="BK86" s="96">
        <f t="shared" si="11"/>
        <v>300000000</v>
      </c>
      <c r="BL86" s="96">
        <f t="shared" si="7"/>
        <v>600000000</v>
      </c>
    </row>
    <row r="87" spans="1:64" ht="28.9">
      <c r="A87" s="591"/>
      <c r="B87" s="594"/>
      <c r="C87" s="594"/>
      <c r="D87" s="594"/>
      <c r="E87" s="594"/>
      <c r="F87" s="594"/>
      <c r="G87" s="46">
        <v>1906026</v>
      </c>
      <c r="H87" s="47" t="s">
        <v>435</v>
      </c>
      <c r="I87" s="47" t="s">
        <v>435</v>
      </c>
      <c r="J87" s="46" t="s">
        <v>939</v>
      </c>
      <c r="K87" s="47" t="s">
        <v>940</v>
      </c>
      <c r="L87" s="46" t="s">
        <v>1198</v>
      </c>
      <c r="M87" s="48">
        <v>2</v>
      </c>
      <c r="N87" s="96">
        <v>200000000</v>
      </c>
      <c r="O87" s="96">
        <f t="shared" si="12"/>
        <v>400000000</v>
      </c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>
        <f t="shared" si="8"/>
        <v>0</v>
      </c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>
        <f t="shared" si="9"/>
        <v>0</v>
      </c>
      <c r="AN87" s="96">
        <v>100000000</v>
      </c>
      <c r="AO87" s="96"/>
      <c r="AP87" s="96"/>
      <c r="AQ87" s="96">
        <v>100000000</v>
      </c>
      <c r="AR87" s="96"/>
      <c r="AS87" s="96"/>
      <c r="AT87" s="96"/>
      <c r="AU87" s="96"/>
      <c r="AV87" s="96"/>
      <c r="AW87" s="96"/>
      <c r="AX87" s="96"/>
      <c r="AY87" s="96">
        <f t="shared" si="10"/>
        <v>200000000</v>
      </c>
      <c r="AZ87" s="96">
        <v>100000000</v>
      </c>
      <c r="BA87" s="96"/>
      <c r="BB87" s="96"/>
      <c r="BC87" s="96">
        <v>100000000</v>
      </c>
      <c r="BD87" s="96"/>
      <c r="BE87" s="96"/>
      <c r="BF87" s="96"/>
      <c r="BG87" s="96"/>
      <c r="BH87" s="96"/>
      <c r="BI87" s="96"/>
      <c r="BJ87" s="96"/>
      <c r="BK87" s="96">
        <f t="shared" si="11"/>
        <v>200000000</v>
      </c>
      <c r="BL87" s="96">
        <f t="shared" si="7"/>
        <v>400000000</v>
      </c>
    </row>
    <row r="88" spans="1:64" ht="28.9">
      <c r="A88" s="591"/>
      <c r="B88" s="594"/>
      <c r="C88" s="594"/>
      <c r="D88" s="594"/>
      <c r="E88" s="594"/>
      <c r="F88" s="594"/>
      <c r="G88" s="46">
        <v>1906030</v>
      </c>
      <c r="H88" s="47" t="s">
        <v>440</v>
      </c>
      <c r="I88" s="47" t="s">
        <v>941</v>
      </c>
      <c r="J88" s="46">
        <v>190603000</v>
      </c>
      <c r="K88" s="47" t="s">
        <v>941</v>
      </c>
      <c r="L88" s="46" t="s">
        <v>1194</v>
      </c>
      <c r="M88" s="48">
        <v>2</v>
      </c>
      <c r="N88" s="96">
        <v>1500000000</v>
      </c>
      <c r="O88" s="96">
        <f t="shared" si="12"/>
        <v>3000000000</v>
      </c>
      <c r="P88" s="96">
        <v>1200000000</v>
      </c>
      <c r="Q88" s="96"/>
      <c r="R88" s="96"/>
      <c r="S88" s="96"/>
      <c r="T88" s="96"/>
      <c r="U88" s="96">
        <v>800000000</v>
      </c>
      <c r="V88" s="96"/>
      <c r="W88" s="96"/>
      <c r="X88" s="96"/>
      <c r="Y88" s="96"/>
      <c r="Z88" s="96"/>
      <c r="AA88" s="96">
        <f t="shared" si="8"/>
        <v>2000000000</v>
      </c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>
        <f t="shared" si="9"/>
        <v>0</v>
      </c>
      <c r="AN88" s="96"/>
      <c r="AO88" s="96"/>
      <c r="AP88" s="96"/>
      <c r="AQ88" s="96">
        <v>100000000</v>
      </c>
      <c r="AR88" s="96"/>
      <c r="AS88" s="96"/>
      <c r="AT88" s="96"/>
      <c r="AU88" s="96"/>
      <c r="AV88" s="96">
        <v>100000000</v>
      </c>
      <c r="AW88" s="96"/>
      <c r="AX88" s="96">
        <v>300000000</v>
      </c>
      <c r="AY88" s="96">
        <f t="shared" si="10"/>
        <v>500000000</v>
      </c>
      <c r="AZ88" s="96"/>
      <c r="BA88" s="96"/>
      <c r="BB88" s="96"/>
      <c r="BC88" s="96">
        <v>100000000</v>
      </c>
      <c r="BD88" s="96"/>
      <c r="BE88" s="96"/>
      <c r="BF88" s="96"/>
      <c r="BG88" s="96"/>
      <c r="BH88" s="96">
        <v>100000000</v>
      </c>
      <c r="BI88" s="96"/>
      <c r="BJ88" s="96">
        <v>300000000</v>
      </c>
      <c r="BK88" s="96">
        <f t="shared" si="11"/>
        <v>500000000</v>
      </c>
      <c r="BL88" s="96">
        <f t="shared" si="7"/>
        <v>3000000000</v>
      </c>
    </row>
    <row r="89" spans="1:64" ht="28.9">
      <c r="A89" s="591"/>
      <c r="B89" s="595"/>
      <c r="C89" s="595"/>
      <c r="D89" s="594"/>
      <c r="E89" s="595"/>
      <c r="F89" s="595"/>
      <c r="G89" s="46">
        <v>1906001</v>
      </c>
      <c r="H89" s="47" t="s">
        <v>942</v>
      </c>
      <c r="I89" s="47" t="s">
        <v>942</v>
      </c>
      <c r="J89" s="46">
        <v>190600100</v>
      </c>
      <c r="K89" s="47" t="s">
        <v>942</v>
      </c>
      <c r="L89" s="46" t="s">
        <v>1198</v>
      </c>
      <c r="M89" s="48">
        <v>2</v>
      </c>
      <c r="N89" s="96">
        <v>200000000</v>
      </c>
      <c r="O89" s="96">
        <f t="shared" si="12"/>
        <v>400000000</v>
      </c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>
        <f t="shared" si="8"/>
        <v>0</v>
      </c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>
        <f t="shared" si="9"/>
        <v>0</v>
      </c>
      <c r="AN89" s="96">
        <v>50000000</v>
      </c>
      <c r="AO89" s="96"/>
      <c r="AP89" s="96"/>
      <c r="AQ89" s="96">
        <v>50000000</v>
      </c>
      <c r="AR89" s="96"/>
      <c r="AS89" s="96"/>
      <c r="AT89" s="96"/>
      <c r="AU89" s="96"/>
      <c r="AV89" s="96"/>
      <c r="AW89" s="96"/>
      <c r="AX89" s="96">
        <v>100000000</v>
      </c>
      <c r="AY89" s="96">
        <f t="shared" si="10"/>
        <v>200000000</v>
      </c>
      <c r="AZ89" s="96">
        <v>50000000</v>
      </c>
      <c r="BA89" s="96"/>
      <c r="BB89" s="96"/>
      <c r="BC89" s="96">
        <v>50000000</v>
      </c>
      <c r="BD89" s="96"/>
      <c r="BE89" s="96"/>
      <c r="BF89" s="96"/>
      <c r="BG89" s="96"/>
      <c r="BH89" s="96"/>
      <c r="BI89" s="96"/>
      <c r="BJ89" s="96">
        <v>100000000</v>
      </c>
      <c r="BK89" s="96">
        <f t="shared" si="11"/>
        <v>200000000</v>
      </c>
      <c r="BL89" s="96">
        <f t="shared" si="7"/>
        <v>400000000</v>
      </c>
    </row>
    <row r="90" spans="1:64" ht="45" customHeight="1">
      <c r="A90" s="591"/>
      <c r="B90" s="593">
        <v>19</v>
      </c>
      <c r="C90" s="593" t="s">
        <v>252</v>
      </c>
      <c r="D90" s="594"/>
      <c r="E90" s="593">
        <v>1905</v>
      </c>
      <c r="F90" s="593" t="s">
        <v>943</v>
      </c>
      <c r="G90" s="46">
        <v>1905025</v>
      </c>
      <c r="H90" s="47" t="s">
        <v>456</v>
      </c>
      <c r="I90" s="47" t="s">
        <v>456</v>
      </c>
      <c r="J90" s="46" t="s">
        <v>944</v>
      </c>
      <c r="K90" s="47" t="s">
        <v>457</v>
      </c>
      <c r="L90" s="46" t="s">
        <v>1195</v>
      </c>
      <c r="M90" s="48">
        <v>4</v>
      </c>
      <c r="N90" s="96">
        <v>30000000</v>
      </c>
      <c r="O90" s="96">
        <f t="shared" si="12"/>
        <v>120000000</v>
      </c>
      <c r="P90" s="96"/>
      <c r="Q90" s="96"/>
      <c r="R90" s="96"/>
      <c r="S90" s="96">
        <v>28000000</v>
      </c>
      <c r="T90" s="96"/>
      <c r="U90" s="96"/>
      <c r="V90" s="96"/>
      <c r="W90" s="96"/>
      <c r="X90" s="96"/>
      <c r="Y90" s="96"/>
      <c r="Z90" s="96"/>
      <c r="AA90" s="96">
        <f t="shared" si="8"/>
        <v>28000000</v>
      </c>
      <c r="AB90" s="96"/>
      <c r="AC90" s="96"/>
      <c r="AD90" s="96"/>
      <c r="AE90" s="96">
        <v>30000000</v>
      </c>
      <c r="AF90" s="96"/>
      <c r="AG90" s="96"/>
      <c r="AH90" s="96"/>
      <c r="AI90" s="96"/>
      <c r="AJ90" s="96"/>
      <c r="AK90" s="96"/>
      <c r="AL90" s="96"/>
      <c r="AM90" s="96">
        <f t="shared" si="9"/>
        <v>30000000</v>
      </c>
      <c r="AN90" s="96"/>
      <c r="AO90" s="96"/>
      <c r="AP90" s="96"/>
      <c r="AQ90" s="96">
        <v>31000000</v>
      </c>
      <c r="AR90" s="96"/>
      <c r="AS90" s="96"/>
      <c r="AT90" s="96"/>
      <c r="AU90" s="96"/>
      <c r="AV90" s="96"/>
      <c r="AW90" s="96"/>
      <c r="AX90" s="96"/>
      <c r="AY90" s="96">
        <f t="shared" si="10"/>
        <v>31000000</v>
      </c>
      <c r="AZ90" s="96"/>
      <c r="BA90" s="96"/>
      <c r="BB90" s="96"/>
      <c r="BC90" s="96">
        <v>31000000</v>
      </c>
      <c r="BD90" s="96"/>
      <c r="BE90" s="96"/>
      <c r="BF90" s="96"/>
      <c r="BG90" s="96"/>
      <c r="BH90" s="96"/>
      <c r="BI90" s="96"/>
      <c r="BJ90" s="96"/>
      <c r="BK90" s="96">
        <f t="shared" si="11"/>
        <v>31000000</v>
      </c>
      <c r="BL90" s="96">
        <f t="shared" si="7"/>
        <v>120000000</v>
      </c>
    </row>
    <row r="91" spans="1:64" ht="43.15">
      <c r="A91" s="591"/>
      <c r="B91" s="594"/>
      <c r="C91" s="594"/>
      <c r="D91" s="594"/>
      <c r="E91" s="594"/>
      <c r="F91" s="594"/>
      <c r="G91" s="46">
        <v>1905026</v>
      </c>
      <c r="H91" s="47" t="s">
        <v>458</v>
      </c>
      <c r="I91" s="47" t="s">
        <v>458</v>
      </c>
      <c r="J91" s="46" t="s">
        <v>945</v>
      </c>
      <c r="K91" s="47" t="s">
        <v>459</v>
      </c>
      <c r="L91" s="46" t="s">
        <v>1198</v>
      </c>
      <c r="M91" s="48">
        <v>4</v>
      </c>
      <c r="N91" s="96">
        <v>60000000</v>
      </c>
      <c r="O91" s="96">
        <f t="shared" si="12"/>
        <v>240000000</v>
      </c>
      <c r="P91" s="96"/>
      <c r="Q91" s="96"/>
      <c r="R91" s="96"/>
      <c r="S91" s="96">
        <v>57000000</v>
      </c>
      <c r="T91" s="96"/>
      <c r="U91" s="96"/>
      <c r="V91" s="96"/>
      <c r="W91" s="96"/>
      <c r="X91" s="96"/>
      <c r="Y91" s="96"/>
      <c r="Z91" s="96"/>
      <c r="AA91" s="96">
        <f t="shared" si="8"/>
        <v>57000000</v>
      </c>
      <c r="AB91" s="96"/>
      <c r="AC91" s="96"/>
      <c r="AD91" s="96"/>
      <c r="AE91" s="96">
        <v>60000000</v>
      </c>
      <c r="AF91" s="96"/>
      <c r="AG91" s="96"/>
      <c r="AH91" s="96"/>
      <c r="AI91" s="96"/>
      <c r="AJ91" s="96"/>
      <c r="AK91" s="96"/>
      <c r="AL91" s="96"/>
      <c r="AM91" s="96">
        <f t="shared" si="9"/>
        <v>60000000</v>
      </c>
      <c r="AN91" s="96"/>
      <c r="AO91" s="96"/>
      <c r="AP91" s="96"/>
      <c r="AQ91" s="96">
        <v>61000000</v>
      </c>
      <c r="AR91" s="96"/>
      <c r="AS91" s="96"/>
      <c r="AT91" s="96"/>
      <c r="AU91" s="96"/>
      <c r="AV91" s="96"/>
      <c r="AW91" s="96"/>
      <c r="AX91" s="96"/>
      <c r="AY91" s="96">
        <f t="shared" si="10"/>
        <v>61000000</v>
      </c>
      <c r="AZ91" s="96"/>
      <c r="BA91" s="96"/>
      <c r="BB91" s="96"/>
      <c r="BC91" s="96">
        <v>62000000</v>
      </c>
      <c r="BD91" s="96"/>
      <c r="BE91" s="96"/>
      <c r="BF91" s="96"/>
      <c r="BG91" s="96"/>
      <c r="BH91" s="96"/>
      <c r="BI91" s="96"/>
      <c r="BJ91" s="96"/>
      <c r="BK91" s="96">
        <f t="shared" si="11"/>
        <v>62000000</v>
      </c>
      <c r="BL91" s="96">
        <f t="shared" si="7"/>
        <v>240000000</v>
      </c>
    </row>
    <row r="92" spans="1:64" ht="43.15">
      <c r="A92" s="591"/>
      <c r="B92" s="594"/>
      <c r="C92" s="594"/>
      <c r="D92" s="594"/>
      <c r="E92" s="594"/>
      <c r="F92" s="594"/>
      <c r="G92" s="46">
        <v>1905027</v>
      </c>
      <c r="H92" s="47" t="s">
        <v>460</v>
      </c>
      <c r="I92" s="47" t="s">
        <v>460</v>
      </c>
      <c r="J92" s="46" t="s">
        <v>946</v>
      </c>
      <c r="K92" s="47" t="s">
        <v>461</v>
      </c>
      <c r="L92" s="46" t="s">
        <v>1198</v>
      </c>
      <c r="M92" s="48">
        <v>4</v>
      </c>
      <c r="N92" s="96">
        <v>200000000</v>
      </c>
      <c r="O92" s="96">
        <f t="shared" si="12"/>
        <v>800000000</v>
      </c>
      <c r="P92" s="96"/>
      <c r="Q92" s="96"/>
      <c r="R92" s="96"/>
      <c r="S92" s="96">
        <v>114000000</v>
      </c>
      <c r="T92" s="96"/>
      <c r="U92" s="96"/>
      <c r="V92" s="96"/>
      <c r="W92" s="96"/>
      <c r="X92" s="96"/>
      <c r="Y92" s="96">
        <v>150000000</v>
      </c>
      <c r="Z92" s="96"/>
      <c r="AA92" s="96">
        <f t="shared" si="8"/>
        <v>264000000</v>
      </c>
      <c r="AB92" s="96"/>
      <c r="AC92" s="96"/>
      <c r="AD92" s="96"/>
      <c r="AE92" s="96">
        <v>118000000</v>
      </c>
      <c r="AF92" s="96"/>
      <c r="AG92" s="96"/>
      <c r="AH92" s="96"/>
      <c r="AI92" s="96"/>
      <c r="AJ92" s="96"/>
      <c r="AK92" s="96"/>
      <c r="AL92" s="96"/>
      <c r="AM92" s="96">
        <f t="shared" si="9"/>
        <v>118000000</v>
      </c>
      <c r="AN92" s="96"/>
      <c r="AO92" s="96"/>
      <c r="AP92" s="96"/>
      <c r="AQ92" s="96">
        <v>200000000</v>
      </c>
      <c r="AR92" s="96"/>
      <c r="AS92" s="96"/>
      <c r="AT92" s="96"/>
      <c r="AU92" s="96"/>
      <c r="AV92" s="96"/>
      <c r="AW92" s="96"/>
      <c r="AX92" s="96"/>
      <c r="AY92" s="96">
        <f t="shared" si="10"/>
        <v>200000000</v>
      </c>
      <c r="AZ92" s="96"/>
      <c r="BA92" s="96"/>
      <c r="BB92" s="96"/>
      <c r="BC92" s="96">
        <v>218000000</v>
      </c>
      <c r="BD92" s="96"/>
      <c r="BE92" s="96"/>
      <c r="BF92" s="96"/>
      <c r="BG92" s="96"/>
      <c r="BH92" s="96"/>
      <c r="BI92" s="96"/>
      <c r="BJ92" s="96"/>
      <c r="BK92" s="96">
        <f t="shared" si="11"/>
        <v>218000000</v>
      </c>
      <c r="BL92" s="96">
        <f t="shared" si="7"/>
        <v>800000000</v>
      </c>
    </row>
    <row r="93" spans="1:64" ht="43.15">
      <c r="A93" s="591"/>
      <c r="B93" s="594"/>
      <c r="C93" s="594"/>
      <c r="D93" s="594"/>
      <c r="E93" s="594"/>
      <c r="F93" s="594"/>
      <c r="G93" s="46">
        <v>1905028</v>
      </c>
      <c r="H93" s="47" t="s">
        <v>462</v>
      </c>
      <c r="I93" s="47" t="s">
        <v>462</v>
      </c>
      <c r="J93" s="46" t="s">
        <v>947</v>
      </c>
      <c r="K93" s="47" t="s">
        <v>463</v>
      </c>
      <c r="L93" s="46" t="s">
        <v>1198</v>
      </c>
      <c r="M93" s="48">
        <v>4</v>
      </c>
      <c r="N93" s="96">
        <v>40000000</v>
      </c>
      <c r="O93" s="96">
        <f t="shared" si="12"/>
        <v>160000000</v>
      </c>
      <c r="P93" s="96"/>
      <c r="Q93" s="96"/>
      <c r="R93" s="96"/>
      <c r="S93" s="96">
        <v>8000000</v>
      </c>
      <c r="T93" s="96"/>
      <c r="U93" s="96"/>
      <c r="V93" s="96"/>
      <c r="W93" s="96"/>
      <c r="X93" s="96"/>
      <c r="Y93" s="96"/>
      <c r="Z93" s="96"/>
      <c r="AA93" s="96">
        <f t="shared" si="8"/>
        <v>8000000</v>
      </c>
      <c r="AB93" s="96"/>
      <c r="AC93" s="96"/>
      <c r="AD93" s="96"/>
      <c r="AE93" s="96">
        <v>22685899</v>
      </c>
      <c r="AF93" s="96"/>
      <c r="AG93" s="96"/>
      <c r="AH93" s="96"/>
      <c r="AI93" s="96"/>
      <c r="AJ93" s="96"/>
      <c r="AK93" s="96"/>
      <c r="AL93" s="96"/>
      <c r="AM93" s="96">
        <v>23000000</v>
      </c>
      <c r="AN93" s="96"/>
      <c r="AO93" s="96"/>
      <c r="AP93" s="96"/>
      <c r="AQ93" s="96">
        <v>60000000</v>
      </c>
      <c r="AR93" s="96"/>
      <c r="AS93" s="96"/>
      <c r="AT93" s="96"/>
      <c r="AU93" s="96"/>
      <c r="AV93" s="96"/>
      <c r="AW93" s="96"/>
      <c r="AX93" s="96"/>
      <c r="AY93" s="96">
        <f t="shared" si="10"/>
        <v>60000000</v>
      </c>
      <c r="AZ93" s="96"/>
      <c r="BA93" s="96"/>
      <c r="BB93" s="96"/>
      <c r="BC93" s="96">
        <v>69000000</v>
      </c>
      <c r="BD93" s="96"/>
      <c r="BE93" s="96"/>
      <c r="BF93" s="96"/>
      <c r="BG93" s="96"/>
      <c r="BH93" s="96"/>
      <c r="BI93" s="96"/>
      <c r="BJ93" s="96"/>
      <c r="BK93" s="96">
        <f t="shared" si="11"/>
        <v>69000000</v>
      </c>
      <c r="BL93" s="96">
        <f t="shared" si="7"/>
        <v>160000000</v>
      </c>
    </row>
    <row r="94" spans="1:64" ht="28.9">
      <c r="A94" s="591"/>
      <c r="B94" s="594"/>
      <c r="C94" s="594"/>
      <c r="D94" s="594"/>
      <c r="E94" s="594"/>
      <c r="F94" s="594"/>
      <c r="G94" s="46">
        <v>1905030</v>
      </c>
      <c r="H94" s="47" t="s">
        <v>466</v>
      </c>
      <c r="I94" s="47" t="s">
        <v>466</v>
      </c>
      <c r="J94" s="46" t="s">
        <v>949</v>
      </c>
      <c r="K94" s="47" t="s">
        <v>465</v>
      </c>
      <c r="L94" s="46" t="s">
        <v>1198</v>
      </c>
      <c r="M94" s="48">
        <v>50</v>
      </c>
      <c r="N94" s="96">
        <v>1000000</v>
      </c>
      <c r="O94" s="96">
        <f t="shared" si="12"/>
        <v>50000000</v>
      </c>
      <c r="P94" s="96"/>
      <c r="Q94" s="96"/>
      <c r="R94" s="96"/>
      <c r="S94" s="96">
        <v>3000000</v>
      </c>
      <c r="T94" s="96"/>
      <c r="U94" s="96"/>
      <c r="V94" s="96"/>
      <c r="W94" s="96"/>
      <c r="X94" s="96"/>
      <c r="Y94" s="96"/>
      <c r="Z94" s="96"/>
      <c r="AA94" s="96">
        <f t="shared" si="8"/>
        <v>3000000</v>
      </c>
      <c r="AB94" s="96"/>
      <c r="AC94" s="96"/>
      <c r="AD94" s="96"/>
      <c r="AE94" s="96">
        <v>5500000</v>
      </c>
      <c r="AF94" s="96"/>
      <c r="AG94" s="96"/>
      <c r="AH94" s="96"/>
      <c r="AI94" s="96"/>
      <c r="AJ94" s="96"/>
      <c r="AK94" s="96"/>
      <c r="AL94" s="96"/>
      <c r="AM94" s="96">
        <v>6000000</v>
      </c>
      <c r="AN94" s="96"/>
      <c r="AO94" s="96"/>
      <c r="AP94" s="96"/>
      <c r="AQ94" s="96">
        <v>20000000</v>
      </c>
      <c r="AR94" s="96"/>
      <c r="AS94" s="96"/>
      <c r="AT94" s="96"/>
      <c r="AU94" s="96"/>
      <c r="AV94" s="96"/>
      <c r="AW94" s="96"/>
      <c r="AX94" s="96"/>
      <c r="AY94" s="96">
        <f t="shared" si="10"/>
        <v>20000000</v>
      </c>
      <c r="AZ94" s="96"/>
      <c r="BA94" s="96"/>
      <c r="BB94" s="96"/>
      <c r="BC94" s="96">
        <v>21000000</v>
      </c>
      <c r="BD94" s="96"/>
      <c r="BE94" s="96"/>
      <c r="BF94" s="96"/>
      <c r="BG94" s="96"/>
      <c r="BH94" s="96"/>
      <c r="BI94" s="96"/>
      <c r="BJ94" s="96"/>
      <c r="BK94" s="96">
        <f t="shared" si="11"/>
        <v>21000000</v>
      </c>
      <c r="BL94" s="96">
        <f t="shared" si="7"/>
        <v>50000000</v>
      </c>
    </row>
    <row r="95" spans="1:64" ht="43.15">
      <c r="A95" s="591"/>
      <c r="B95" s="594"/>
      <c r="C95" s="594"/>
      <c r="D95" s="594"/>
      <c r="E95" s="594"/>
      <c r="F95" s="594"/>
      <c r="G95" s="46">
        <v>1905020</v>
      </c>
      <c r="H95" s="47" t="s">
        <v>467</v>
      </c>
      <c r="I95" s="47" t="s">
        <v>467</v>
      </c>
      <c r="J95" s="46" t="s">
        <v>950</v>
      </c>
      <c r="K95" s="47" t="s">
        <v>468</v>
      </c>
      <c r="L95" s="46" t="s">
        <v>1198</v>
      </c>
      <c r="M95" s="48">
        <v>4</v>
      </c>
      <c r="N95" s="96">
        <v>60000000</v>
      </c>
      <c r="O95" s="96">
        <f t="shared" si="12"/>
        <v>240000000</v>
      </c>
      <c r="P95" s="96"/>
      <c r="Q95" s="96"/>
      <c r="R95" s="96"/>
      <c r="S95" s="96">
        <v>50000000</v>
      </c>
      <c r="T95" s="96"/>
      <c r="U95" s="96"/>
      <c r="V95" s="96"/>
      <c r="W95" s="96"/>
      <c r="X95" s="96"/>
      <c r="Y95" s="96"/>
      <c r="Z95" s="96"/>
      <c r="AA95" s="96">
        <f t="shared" si="8"/>
        <v>50000000</v>
      </c>
      <c r="AB95" s="96"/>
      <c r="AC95" s="96"/>
      <c r="AD95" s="96"/>
      <c r="AE95" s="96">
        <v>60000000</v>
      </c>
      <c r="AF95" s="96"/>
      <c r="AG95" s="96"/>
      <c r="AH95" s="96"/>
      <c r="AI95" s="96"/>
      <c r="AJ95" s="96"/>
      <c r="AK95" s="96"/>
      <c r="AL95" s="96"/>
      <c r="AM95" s="96">
        <f t="shared" si="9"/>
        <v>60000000</v>
      </c>
      <c r="AN95" s="96"/>
      <c r="AO95" s="96"/>
      <c r="AP95" s="96"/>
      <c r="AQ95" s="96">
        <v>65000000</v>
      </c>
      <c r="AR95" s="96"/>
      <c r="AS95" s="96"/>
      <c r="AT95" s="96"/>
      <c r="AU95" s="96"/>
      <c r="AV95" s="96"/>
      <c r="AW95" s="96"/>
      <c r="AX95" s="96"/>
      <c r="AY95" s="96">
        <f t="shared" si="10"/>
        <v>65000000</v>
      </c>
      <c r="AZ95" s="96"/>
      <c r="BA95" s="96"/>
      <c r="BB95" s="96"/>
      <c r="BC95" s="96">
        <v>65000000</v>
      </c>
      <c r="BD95" s="96"/>
      <c r="BE95" s="96"/>
      <c r="BF95" s="96"/>
      <c r="BG95" s="96"/>
      <c r="BH95" s="96"/>
      <c r="BI95" s="96"/>
      <c r="BJ95" s="96"/>
      <c r="BK95" s="96">
        <f t="shared" si="11"/>
        <v>65000000</v>
      </c>
      <c r="BL95" s="96">
        <f t="shared" si="7"/>
        <v>240000000</v>
      </c>
    </row>
    <row r="96" spans="1:64" ht="43.15">
      <c r="A96" s="591"/>
      <c r="B96" s="594"/>
      <c r="C96" s="594"/>
      <c r="D96" s="594"/>
      <c r="E96" s="594"/>
      <c r="F96" s="594"/>
      <c r="G96" s="46">
        <v>1905024</v>
      </c>
      <c r="H96" s="47" t="s">
        <v>469</v>
      </c>
      <c r="I96" s="47" t="s">
        <v>469</v>
      </c>
      <c r="J96" s="46" t="s">
        <v>951</v>
      </c>
      <c r="K96" s="47" t="s">
        <v>470</v>
      </c>
      <c r="L96" s="46" t="s">
        <v>1198</v>
      </c>
      <c r="M96" s="48">
        <v>4</v>
      </c>
      <c r="N96" s="96">
        <v>20000000</v>
      </c>
      <c r="O96" s="96">
        <f t="shared" si="12"/>
        <v>80000000</v>
      </c>
      <c r="P96" s="96"/>
      <c r="Q96" s="96"/>
      <c r="R96" s="96"/>
      <c r="S96" s="96">
        <v>9300000</v>
      </c>
      <c r="T96" s="96"/>
      <c r="U96" s="96"/>
      <c r="V96" s="96"/>
      <c r="W96" s="96"/>
      <c r="X96" s="96"/>
      <c r="Y96" s="96"/>
      <c r="Z96" s="96"/>
      <c r="AA96" s="96">
        <f t="shared" si="8"/>
        <v>9300000</v>
      </c>
      <c r="AB96" s="96"/>
      <c r="AC96" s="96"/>
      <c r="AD96" s="96"/>
      <c r="AE96" s="96">
        <v>15000000</v>
      </c>
      <c r="AF96" s="96"/>
      <c r="AG96" s="96"/>
      <c r="AH96" s="96"/>
      <c r="AI96" s="96"/>
      <c r="AJ96" s="96"/>
      <c r="AK96" s="96"/>
      <c r="AL96" s="96"/>
      <c r="AM96" s="96">
        <f t="shared" si="9"/>
        <v>15000000</v>
      </c>
      <c r="AN96" s="96"/>
      <c r="AO96" s="96"/>
      <c r="AP96" s="96"/>
      <c r="AQ96" s="96">
        <v>25700000</v>
      </c>
      <c r="AR96" s="96"/>
      <c r="AS96" s="96"/>
      <c r="AT96" s="96"/>
      <c r="AU96" s="96"/>
      <c r="AV96" s="96"/>
      <c r="AW96" s="96"/>
      <c r="AX96" s="96"/>
      <c r="AY96" s="96">
        <f t="shared" si="10"/>
        <v>25700000</v>
      </c>
      <c r="AZ96" s="96"/>
      <c r="BA96" s="96"/>
      <c r="BB96" s="96"/>
      <c r="BC96" s="96">
        <v>30000000</v>
      </c>
      <c r="BD96" s="96"/>
      <c r="BE96" s="96"/>
      <c r="BF96" s="96"/>
      <c r="BG96" s="96"/>
      <c r="BH96" s="96"/>
      <c r="BI96" s="96"/>
      <c r="BJ96" s="96"/>
      <c r="BK96" s="96">
        <f t="shared" si="11"/>
        <v>30000000</v>
      </c>
      <c r="BL96" s="96">
        <f t="shared" ref="BL96:BL153" si="13">+AA96+AM96+AY96+BK96</f>
        <v>80000000</v>
      </c>
    </row>
    <row r="97" spans="1:64" ht="43.15">
      <c r="A97" s="591"/>
      <c r="B97" s="594"/>
      <c r="C97" s="594"/>
      <c r="D97" s="594"/>
      <c r="E97" s="594"/>
      <c r="F97" s="594"/>
      <c r="G97" s="46" t="s">
        <v>952</v>
      </c>
      <c r="H97" s="47" t="s">
        <v>471</v>
      </c>
      <c r="I97" s="47" t="s">
        <v>953</v>
      </c>
      <c r="J97" s="46" t="s">
        <v>954</v>
      </c>
      <c r="K97" s="47" t="s">
        <v>472</v>
      </c>
      <c r="L97" s="46" t="s">
        <v>1198</v>
      </c>
      <c r="M97" s="48">
        <v>4</v>
      </c>
      <c r="N97" s="96">
        <v>35000000</v>
      </c>
      <c r="O97" s="96">
        <f t="shared" si="12"/>
        <v>140000000</v>
      </c>
      <c r="P97" s="96"/>
      <c r="Q97" s="96"/>
      <c r="R97" s="96"/>
      <c r="S97" s="96">
        <v>20600000</v>
      </c>
      <c r="T97" s="96"/>
      <c r="U97" s="96"/>
      <c r="V97" s="96"/>
      <c r="W97" s="96"/>
      <c r="X97" s="96"/>
      <c r="Y97" s="96"/>
      <c r="Z97" s="96"/>
      <c r="AA97" s="96">
        <f t="shared" ref="AA97:AA154" si="14">SUM(P97:Z97)</f>
        <v>20600000</v>
      </c>
      <c r="AB97" s="96"/>
      <c r="AC97" s="96"/>
      <c r="AD97" s="96"/>
      <c r="AE97" s="96">
        <v>25000000</v>
      </c>
      <c r="AF97" s="96"/>
      <c r="AG97" s="96"/>
      <c r="AH97" s="96"/>
      <c r="AI97" s="96"/>
      <c r="AJ97" s="96"/>
      <c r="AK97" s="96"/>
      <c r="AL97" s="96"/>
      <c r="AM97" s="96">
        <f t="shared" ref="AM97:AM154" si="15">SUM(AB97:AL97)</f>
        <v>25000000</v>
      </c>
      <c r="AN97" s="96"/>
      <c r="AO97" s="96"/>
      <c r="AP97" s="96"/>
      <c r="AQ97" s="96">
        <v>44400000</v>
      </c>
      <c r="AR97" s="96"/>
      <c r="AS97" s="96"/>
      <c r="AT97" s="96"/>
      <c r="AU97" s="96"/>
      <c r="AV97" s="96"/>
      <c r="AW97" s="96"/>
      <c r="AX97" s="96"/>
      <c r="AY97" s="96">
        <f t="shared" ref="AY97:AY154" si="16">SUM(AN97:AX97)</f>
        <v>44400000</v>
      </c>
      <c r="AZ97" s="96"/>
      <c r="BA97" s="96"/>
      <c r="BB97" s="96"/>
      <c r="BC97" s="96">
        <v>50000000</v>
      </c>
      <c r="BD97" s="96"/>
      <c r="BE97" s="96"/>
      <c r="BF97" s="96"/>
      <c r="BG97" s="96"/>
      <c r="BH97" s="96"/>
      <c r="BI97" s="96"/>
      <c r="BJ97" s="96"/>
      <c r="BK97" s="96">
        <f t="shared" ref="BK97:BK154" si="17">SUM(AZ97:BJ97)</f>
        <v>50000000</v>
      </c>
      <c r="BL97" s="96">
        <f t="shared" si="13"/>
        <v>140000000</v>
      </c>
    </row>
    <row r="98" spans="1:64" ht="43.15">
      <c r="A98" s="591"/>
      <c r="B98" s="595"/>
      <c r="C98" s="595"/>
      <c r="D98" s="595"/>
      <c r="E98" s="595"/>
      <c r="F98" s="595"/>
      <c r="G98" s="46" t="s">
        <v>955</v>
      </c>
      <c r="H98" s="47" t="s">
        <v>473</v>
      </c>
      <c r="I98" s="47" t="s">
        <v>956</v>
      </c>
      <c r="J98" s="46" t="s">
        <v>957</v>
      </c>
      <c r="K98" s="47" t="s">
        <v>474</v>
      </c>
      <c r="L98" s="46" t="s">
        <v>1198</v>
      </c>
      <c r="M98" s="48">
        <v>4</v>
      </c>
      <c r="N98" s="96">
        <v>50000000</v>
      </c>
      <c r="O98" s="96">
        <f t="shared" si="12"/>
        <v>200000000</v>
      </c>
      <c r="P98" s="96"/>
      <c r="Q98" s="96"/>
      <c r="R98" s="96"/>
      <c r="S98" s="96">
        <v>12000000</v>
      </c>
      <c r="T98" s="96"/>
      <c r="U98" s="96"/>
      <c r="V98" s="96"/>
      <c r="W98" s="96"/>
      <c r="X98" s="96"/>
      <c r="Y98" s="96"/>
      <c r="Z98" s="96"/>
      <c r="AA98" s="96">
        <f t="shared" si="14"/>
        <v>12000000</v>
      </c>
      <c r="AB98" s="96"/>
      <c r="AC98" s="96"/>
      <c r="AD98" s="96"/>
      <c r="AE98" s="96">
        <v>50000000</v>
      </c>
      <c r="AF98" s="96"/>
      <c r="AG98" s="96"/>
      <c r="AH98" s="96"/>
      <c r="AI98" s="96"/>
      <c r="AJ98" s="96"/>
      <c r="AK98" s="96"/>
      <c r="AL98" s="96"/>
      <c r="AM98" s="96">
        <f t="shared" si="15"/>
        <v>50000000</v>
      </c>
      <c r="AN98" s="96"/>
      <c r="AO98" s="96"/>
      <c r="AP98" s="96"/>
      <c r="AQ98" s="96">
        <v>60000000</v>
      </c>
      <c r="AR98" s="96"/>
      <c r="AS98" s="96"/>
      <c r="AT98" s="96"/>
      <c r="AU98" s="96"/>
      <c r="AV98" s="96"/>
      <c r="AW98" s="96"/>
      <c r="AX98" s="96"/>
      <c r="AY98" s="96">
        <f t="shared" si="16"/>
        <v>60000000</v>
      </c>
      <c r="AZ98" s="96"/>
      <c r="BA98" s="96"/>
      <c r="BB98" s="96"/>
      <c r="BC98" s="96">
        <v>78000000</v>
      </c>
      <c r="BD98" s="96"/>
      <c r="BE98" s="96"/>
      <c r="BF98" s="96"/>
      <c r="BG98" s="96"/>
      <c r="BH98" s="96"/>
      <c r="BI98" s="96"/>
      <c r="BJ98" s="96"/>
      <c r="BK98" s="96">
        <f t="shared" si="17"/>
        <v>78000000</v>
      </c>
      <c r="BL98" s="96">
        <f t="shared" si="13"/>
        <v>200000000</v>
      </c>
    </row>
    <row r="99" spans="1:64" ht="28.9">
      <c r="A99" s="591"/>
      <c r="B99" s="594">
        <v>40</v>
      </c>
      <c r="C99" s="594" t="s">
        <v>223</v>
      </c>
      <c r="D99" s="593" t="s">
        <v>1216</v>
      </c>
      <c r="E99" s="594">
        <v>4001</v>
      </c>
      <c r="F99" s="594" t="s">
        <v>984</v>
      </c>
      <c r="G99" s="46">
        <v>4001001</v>
      </c>
      <c r="H99" s="47" t="s">
        <v>506</v>
      </c>
      <c r="I99" s="47" t="s">
        <v>506</v>
      </c>
      <c r="J99" s="46" t="s">
        <v>987</v>
      </c>
      <c r="K99" s="47" t="s">
        <v>507</v>
      </c>
      <c r="L99" s="46" t="s">
        <v>1194</v>
      </c>
      <c r="M99" s="48">
        <v>4</v>
      </c>
      <c r="N99" s="96">
        <v>85000000</v>
      </c>
      <c r="O99" s="96">
        <f t="shared" si="12"/>
        <v>340000000</v>
      </c>
      <c r="P99" s="96">
        <v>85000000</v>
      </c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>
        <f t="shared" si="14"/>
        <v>85000000</v>
      </c>
      <c r="AB99" s="96">
        <v>85000000</v>
      </c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>
        <f t="shared" si="15"/>
        <v>85000000</v>
      </c>
      <c r="AN99" s="96">
        <v>85000000</v>
      </c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>
        <f t="shared" si="16"/>
        <v>85000000</v>
      </c>
      <c r="AZ99" s="96">
        <v>85000000</v>
      </c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>
        <f t="shared" si="17"/>
        <v>85000000</v>
      </c>
      <c r="BL99" s="96">
        <f t="shared" si="13"/>
        <v>340000000</v>
      </c>
    </row>
    <row r="100" spans="1:64" ht="28.9">
      <c r="A100" s="591"/>
      <c r="B100" s="594"/>
      <c r="C100" s="594"/>
      <c r="D100" s="594"/>
      <c r="E100" s="594"/>
      <c r="F100" s="594"/>
      <c r="G100" s="46">
        <v>4001014</v>
      </c>
      <c r="H100" s="47" t="s">
        <v>509</v>
      </c>
      <c r="I100" s="47" t="s">
        <v>509</v>
      </c>
      <c r="J100" s="46">
        <v>400101400</v>
      </c>
      <c r="K100" s="47" t="s">
        <v>509</v>
      </c>
      <c r="L100" s="46" t="s">
        <v>1194</v>
      </c>
      <c r="M100" s="48">
        <v>50</v>
      </c>
      <c r="N100" s="96">
        <v>90000000</v>
      </c>
      <c r="O100" s="96">
        <f t="shared" si="12"/>
        <v>4500000000</v>
      </c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>
        <f t="shared" si="14"/>
        <v>0</v>
      </c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>
        <f t="shared" si="15"/>
        <v>0</v>
      </c>
      <c r="AN100" s="96"/>
      <c r="AO100" s="96"/>
      <c r="AP100" s="96"/>
      <c r="AQ100" s="96"/>
      <c r="AR100" s="96"/>
      <c r="AS100" s="96">
        <v>500000000</v>
      </c>
      <c r="AT100" s="96"/>
      <c r="AU100" s="96"/>
      <c r="AV100" s="96"/>
      <c r="AW100" s="96"/>
      <c r="AX100" s="96">
        <v>2000000000</v>
      </c>
      <c r="AY100" s="96">
        <f t="shared" si="16"/>
        <v>2500000000</v>
      </c>
      <c r="AZ100" s="96"/>
      <c r="BA100" s="96"/>
      <c r="BB100" s="96"/>
      <c r="BC100" s="96"/>
      <c r="BD100" s="96"/>
      <c r="BE100" s="96">
        <v>500000000</v>
      </c>
      <c r="BF100" s="96"/>
      <c r="BG100" s="96"/>
      <c r="BH100" s="96"/>
      <c r="BI100" s="96"/>
      <c r="BJ100" s="96">
        <v>1500000000</v>
      </c>
      <c r="BK100" s="96">
        <f t="shared" si="17"/>
        <v>2000000000</v>
      </c>
      <c r="BL100" s="96">
        <f t="shared" si="13"/>
        <v>4500000000</v>
      </c>
    </row>
    <row r="101" spans="1:64" ht="28.9">
      <c r="A101" s="591"/>
      <c r="B101" s="595"/>
      <c r="C101" s="595"/>
      <c r="D101" s="594"/>
      <c r="E101" s="595">
        <v>1303</v>
      </c>
      <c r="F101" s="595"/>
      <c r="G101" s="46">
        <v>4001032</v>
      </c>
      <c r="H101" s="47" t="s">
        <v>500</v>
      </c>
      <c r="I101" s="47" t="s">
        <v>500</v>
      </c>
      <c r="J101" s="46">
        <v>400103200</v>
      </c>
      <c r="K101" s="47" t="s">
        <v>501</v>
      </c>
      <c r="L101" s="46" t="s">
        <v>1194</v>
      </c>
      <c r="M101" s="48">
        <v>50</v>
      </c>
      <c r="N101" s="96">
        <v>15000000</v>
      </c>
      <c r="O101" s="96">
        <f t="shared" si="12"/>
        <v>750000000</v>
      </c>
      <c r="P101" s="96"/>
      <c r="Q101" s="96"/>
      <c r="R101" s="96"/>
      <c r="S101" s="96"/>
      <c r="T101" s="96"/>
      <c r="U101" s="96"/>
      <c r="V101" s="96"/>
      <c r="W101" s="96"/>
      <c r="X101" s="96"/>
      <c r="Y101" s="96"/>
      <c r="Z101" s="96"/>
      <c r="AA101" s="96">
        <f t="shared" si="14"/>
        <v>0</v>
      </c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>
        <f t="shared" si="15"/>
        <v>0</v>
      </c>
      <c r="AN101" s="96">
        <v>100000000</v>
      </c>
      <c r="AO101" s="96"/>
      <c r="AP101" s="96"/>
      <c r="AQ101" s="96"/>
      <c r="AR101" s="96"/>
      <c r="AS101" s="96"/>
      <c r="AT101" s="96"/>
      <c r="AU101" s="96"/>
      <c r="AV101" s="96">
        <v>100000000</v>
      </c>
      <c r="AW101" s="96"/>
      <c r="AX101" s="96">
        <v>150000000</v>
      </c>
      <c r="AY101" s="96">
        <f t="shared" si="16"/>
        <v>350000000</v>
      </c>
      <c r="AZ101" s="96">
        <v>150000000</v>
      </c>
      <c r="BA101" s="96"/>
      <c r="BB101" s="96"/>
      <c r="BC101" s="96"/>
      <c r="BD101" s="96"/>
      <c r="BE101" s="96"/>
      <c r="BF101" s="96"/>
      <c r="BG101" s="96"/>
      <c r="BH101" s="96">
        <v>100000000</v>
      </c>
      <c r="BI101" s="96"/>
      <c r="BJ101" s="96">
        <v>150000000</v>
      </c>
      <c r="BK101" s="96">
        <f t="shared" si="17"/>
        <v>400000000</v>
      </c>
      <c r="BL101" s="96">
        <f t="shared" si="13"/>
        <v>750000000</v>
      </c>
    </row>
    <row r="102" spans="1:64" ht="28.9">
      <c r="A102" s="591"/>
      <c r="B102" s="593">
        <v>40</v>
      </c>
      <c r="C102" s="593" t="s">
        <v>223</v>
      </c>
      <c r="D102" s="594"/>
      <c r="E102" s="593">
        <v>4002</v>
      </c>
      <c r="F102" s="593" t="s">
        <v>764</v>
      </c>
      <c r="G102" s="46">
        <v>4002016</v>
      </c>
      <c r="H102" s="47" t="s">
        <v>225</v>
      </c>
      <c r="I102" s="47" t="s">
        <v>225</v>
      </c>
      <c r="J102" s="46">
        <v>400201601</v>
      </c>
      <c r="K102" s="47" t="s">
        <v>226</v>
      </c>
      <c r="L102" s="46" t="s">
        <v>1194</v>
      </c>
      <c r="M102" s="48">
        <v>1</v>
      </c>
      <c r="N102" s="96">
        <v>100000000</v>
      </c>
      <c r="O102" s="96">
        <f t="shared" si="12"/>
        <v>100000000</v>
      </c>
      <c r="P102" s="96"/>
      <c r="Q102" s="96"/>
      <c r="R102" s="96"/>
      <c r="S102" s="96"/>
      <c r="T102" s="96"/>
      <c r="U102" s="96"/>
      <c r="V102" s="96"/>
      <c r="W102" s="96"/>
      <c r="X102" s="96"/>
      <c r="Y102" s="96"/>
      <c r="Z102" s="96"/>
      <c r="AA102" s="96">
        <f t="shared" si="14"/>
        <v>0</v>
      </c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>
        <f t="shared" si="15"/>
        <v>0</v>
      </c>
      <c r="AN102" s="96">
        <v>100000000</v>
      </c>
      <c r="AO102" s="96"/>
      <c r="AP102" s="96"/>
      <c r="AQ102" s="96"/>
      <c r="AR102" s="96"/>
      <c r="AS102" s="96"/>
      <c r="AT102" s="96"/>
      <c r="AU102" s="96"/>
      <c r="AV102" s="96"/>
      <c r="AW102" s="96"/>
      <c r="AX102" s="96"/>
      <c r="AY102" s="96">
        <f t="shared" si="16"/>
        <v>100000000</v>
      </c>
      <c r="AZ102" s="96"/>
      <c r="BA102" s="96"/>
      <c r="BB102" s="96"/>
      <c r="BC102" s="96"/>
      <c r="BD102" s="96"/>
      <c r="BE102" s="96"/>
      <c r="BF102" s="96"/>
      <c r="BG102" s="96"/>
      <c r="BH102" s="96"/>
      <c r="BI102" s="96"/>
      <c r="BJ102" s="96"/>
      <c r="BK102" s="96">
        <f t="shared" si="17"/>
        <v>0</v>
      </c>
      <c r="BL102" s="96">
        <f t="shared" si="13"/>
        <v>100000000</v>
      </c>
    </row>
    <row r="103" spans="1:64" ht="28.9">
      <c r="A103" s="591"/>
      <c r="B103" s="594"/>
      <c r="C103" s="594"/>
      <c r="D103" s="594"/>
      <c r="E103" s="594"/>
      <c r="F103" s="594"/>
      <c r="G103" s="46">
        <v>4002023</v>
      </c>
      <c r="H103" s="47" t="s">
        <v>227</v>
      </c>
      <c r="I103" s="47" t="s">
        <v>227</v>
      </c>
      <c r="J103" s="46">
        <v>400202300</v>
      </c>
      <c r="K103" s="47" t="s">
        <v>227</v>
      </c>
      <c r="L103" s="46" t="s">
        <v>1194</v>
      </c>
      <c r="M103" s="48">
        <v>3</v>
      </c>
      <c r="N103" s="96">
        <v>570000000</v>
      </c>
      <c r="O103" s="96">
        <f t="shared" si="12"/>
        <v>1710000000</v>
      </c>
      <c r="P103" s="96">
        <v>455000000</v>
      </c>
      <c r="Q103" s="96"/>
      <c r="R103" s="96"/>
      <c r="S103" s="96"/>
      <c r="T103" s="96"/>
      <c r="U103" s="96">
        <v>5000000</v>
      </c>
      <c r="V103" s="96"/>
      <c r="W103" s="96"/>
      <c r="X103" s="96"/>
      <c r="Y103" s="96"/>
      <c r="Z103" s="96"/>
      <c r="AA103" s="96">
        <f t="shared" si="14"/>
        <v>460000000</v>
      </c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>
        <f t="shared" si="15"/>
        <v>0</v>
      </c>
      <c r="AN103" s="96">
        <v>555000000</v>
      </c>
      <c r="AO103" s="96"/>
      <c r="AP103" s="96"/>
      <c r="AQ103" s="96"/>
      <c r="AR103" s="96"/>
      <c r="AS103" s="96">
        <v>10000000</v>
      </c>
      <c r="AT103" s="96"/>
      <c r="AU103" s="96"/>
      <c r="AV103" s="96"/>
      <c r="AW103" s="96"/>
      <c r="AX103" s="96"/>
      <c r="AY103" s="96">
        <f t="shared" si="16"/>
        <v>565000000</v>
      </c>
      <c r="AZ103" s="96">
        <v>650000000</v>
      </c>
      <c r="BA103" s="96"/>
      <c r="BB103" s="96"/>
      <c r="BC103" s="96"/>
      <c r="BD103" s="96"/>
      <c r="BE103" s="96">
        <v>35000000</v>
      </c>
      <c r="BF103" s="96"/>
      <c r="BG103" s="96"/>
      <c r="BH103" s="96"/>
      <c r="BI103" s="96"/>
      <c r="BJ103" s="96"/>
      <c r="BK103" s="96">
        <f t="shared" si="17"/>
        <v>685000000</v>
      </c>
      <c r="BL103" s="96">
        <f t="shared" si="13"/>
        <v>1710000000</v>
      </c>
    </row>
    <row r="104" spans="1:64" ht="28.9">
      <c r="A104" s="591"/>
      <c r="B104" s="594"/>
      <c r="C104" s="594"/>
      <c r="D104" s="594"/>
      <c r="E104" s="594"/>
      <c r="F104" s="594"/>
      <c r="G104" s="46">
        <v>4002016</v>
      </c>
      <c r="H104" s="47" t="s">
        <v>231</v>
      </c>
      <c r="I104" s="47" t="s">
        <v>765</v>
      </c>
      <c r="J104" s="46" t="s">
        <v>766</v>
      </c>
      <c r="K104" s="47" t="s">
        <v>767</v>
      </c>
      <c r="L104" s="46" t="s">
        <v>1194</v>
      </c>
      <c r="M104" s="48">
        <v>1</v>
      </c>
      <c r="N104" s="96">
        <v>80000000</v>
      </c>
      <c r="O104" s="96">
        <f t="shared" si="12"/>
        <v>80000000</v>
      </c>
      <c r="P104" s="96"/>
      <c r="Q104" s="96"/>
      <c r="R104" s="96"/>
      <c r="S104" s="96"/>
      <c r="T104" s="96"/>
      <c r="U104" s="96"/>
      <c r="V104" s="96"/>
      <c r="W104" s="96"/>
      <c r="X104" s="96"/>
      <c r="Y104" s="96"/>
      <c r="Z104" s="96"/>
      <c r="AA104" s="96">
        <f t="shared" si="14"/>
        <v>0</v>
      </c>
      <c r="AB104" s="96">
        <v>80000000</v>
      </c>
      <c r="AC104" s="96"/>
      <c r="AD104" s="96"/>
      <c r="AE104" s="96"/>
      <c r="AF104" s="96"/>
      <c r="AG104" s="96"/>
      <c r="AH104" s="96"/>
      <c r="AI104" s="96"/>
      <c r="AJ104" s="96"/>
      <c r="AK104" s="96"/>
      <c r="AL104" s="96"/>
      <c r="AM104" s="96">
        <f t="shared" si="15"/>
        <v>80000000</v>
      </c>
      <c r="AN104" s="96"/>
      <c r="AO104" s="96"/>
      <c r="AP104" s="96"/>
      <c r="AQ104" s="96"/>
      <c r="AR104" s="96"/>
      <c r="AS104" s="96"/>
      <c r="AT104" s="96"/>
      <c r="AU104" s="96"/>
      <c r="AV104" s="96"/>
      <c r="AW104" s="96"/>
      <c r="AX104" s="96"/>
      <c r="AY104" s="96">
        <f t="shared" si="16"/>
        <v>0</v>
      </c>
      <c r="AZ104" s="96"/>
      <c r="BA104" s="96"/>
      <c r="BB104" s="96"/>
      <c r="BC104" s="96"/>
      <c r="BD104" s="96"/>
      <c r="BE104" s="96"/>
      <c r="BF104" s="96"/>
      <c r="BG104" s="96"/>
      <c r="BH104" s="96"/>
      <c r="BI104" s="96"/>
      <c r="BJ104" s="96"/>
      <c r="BK104" s="96">
        <f t="shared" si="17"/>
        <v>0</v>
      </c>
      <c r="BL104" s="96">
        <f t="shared" si="13"/>
        <v>80000000</v>
      </c>
    </row>
    <row r="105" spans="1:64" ht="28.9">
      <c r="A105" s="591"/>
      <c r="B105" s="594"/>
      <c r="C105" s="594"/>
      <c r="D105" s="594"/>
      <c r="E105" s="594"/>
      <c r="F105" s="594"/>
      <c r="G105" s="46">
        <v>4002026</v>
      </c>
      <c r="H105" s="47" t="s">
        <v>228</v>
      </c>
      <c r="I105" s="47" t="s">
        <v>228</v>
      </c>
      <c r="J105" s="46">
        <v>400202600</v>
      </c>
      <c r="K105" s="47" t="s">
        <v>228</v>
      </c>
      <c r="L105" s="46" t="s">
        <v>1194</v>
      </c>
      <c r="M105" s="48">
        <v>4</v>
      </c>
      <c r="N105" s="96">
        <v>100000000</v>
      </c>
      <c r="O105" s="96">
        <f t="shared" si="12"/>
        <v>400000000</v>
      </c>
      <c r="P105" s="96">
        <v>95000000</v>
      </c>
      <c r="Q105" s="96"/>
      <c r="R105" s="96"/>
      <c r="S105" s="96"/>
      <c r="T105" s="96"/>
      <c r="U105" s="96"/>
      <c r="V105" s="96"/>
      <c r="W105" s="96"/>
      <c r="X105" s="96"/>
      <c r="Y105" s="96"/>
      <c r="Z105" s="96"/>
      <c r="AA105" s="96">
        <f t="shared" si="14"/>
        <v>95000000</v>
      </c>
      <c r="AB105" s="96">
        <v>95000000</v>
      </c>
      <c r="AC105" s="96"/>
      <c r="AD105" s="96"/>
      <c r="AE105" s="96"/>
      <c r="AF105" s="96"/>
      <c r="AG105" s="96"/>
      <c r="AH105" s="96"/>
      <c r="AI105" s="96"/>
      <c r="AJ105" s="96"/>
      <c r="AK105" s="96"/>
      <c r="AL105" s="96"/>
      <c r="AM105" s="96">
        <f t="shared" si="15"/>
        <v>95000000</v>
      </c>
      <c r="AN105" s="96">
        <v>105000000</v>
      </c>
      <c r="AO105" s="96"/>
      <c r="AP105" s="96"/>
      <c r="AQ105" s="96"/>
      <c r="AR105" s="96"/>
      <c r="AS105" s="96"/>
      <c r="AT105" s="96"/>
      <c r="AU105" s="96"/>
      <c r="AV105" s="96"/>
      <c r="AW105" s="96"/>
      <c r="AX105" s="96"/>
      <c r="AY105" s="96">
        <f t="shared" si="16"/>
        <v>105000000</v>
      </c>
      <c r="AZ105" s="96">
        <v>105000000</v>
      </c>
      <c r="BA105" s="96"/>
      <c r="BB105" s="96"/>
      <c r="BC105" s="96"/>
      <c r="BD105" s="96"/>
      <c r="BE105" s="96"/>
      <c r="BF105" s="96"/>
      <c r="BG105" s="96"/>
      <c r="BH105" s="96"/>
      <c r="BI105" s="96"/>
      <c r="BJ105" s="96"/>
      <c r="BK105" s="96">
        <f t="shared" si="17"/>
        <v>105000000</v>
      </c>
      <c r="BL105" s="96">
        <f t="shared" si="13"/>
        <v>400000000</v>
      </c>
    </row>
    <row r="106" spans="1:64" ht="28.9">
      <c r="A106" s="591"/>
      <c r="B106" s="594"/>
      <c r="C106" s="594"/>
      <c r="D106" s="594"/>
      <c r="E106" s="46">
        <v>4001</v>
      </c>
      <c r="F106" s="594"/>
      <c r="G106" s="46">
        <v>4001030</v>
      </c>
      <c r="H106" s="47" t="s">
        <v>229</v>
      </c>
      <c r="I106" s="47" t="s">
        <v>229</v>
      </c>
      <c r="J106" s="46">
        <v>400103000</v>
      </c>
      <c r="K106" s="47" t="s">
        <v>230</v>
      </c>
      <c r="L106" s="46" t="s">
        <v>1194</v>
      </c>
      <c r="M106" s="48">
        <v>2</v>
      </c>
      <c r="N106" s="96">
        <v>110000000</v>
      </c>
      <c r="O106" s="96">
        <f t="shared" si="12"/>
        <v>220000000</v>
      </c>
      <c r="P106" s="96"/>
      <c r="Q106" s="96"/>
      <c r="R106" s="96"/>
      <c r="S106" s="96"/>
      <c r="T106" s="96"/>
      <c r="U106" s="96"/>
      <c r="V106" s="96"/>
      <c r="W106" s="96"/>
      <c r="X106" s="96"/>
      <c r="Y106" s="96"/>
      <c r="Z106" s="96"/>
      <c r="AA106" s="96">
        <f t="shared" si="14"/>
        <v>0</v>
      </c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>
        <f t="shared" si="15"/>
        <v>0</v>
      </c>
      <c r="AN106" s="96">
        <v>110000000</v>
      </c>
      <c r="AO106" s="96"/>
      <c r="AP106" s="96"/>
      <c r="AQ106" s="96"/>
      <c r="AR106" s="96"/>
      <c r="AS106" s="96"/>
      <c r="AT106" s="96"/>
      <c r="AU106" s="96"/>
      <c r="AV106" s="96"/>
      <c r="AW106" s="96"/>
      <c r="AX106" s="96"/>
      <c r="AY106" s="96">
        <f t="shared" si="16"/>
        <v>110000000</v>
      </c>
      <c r="AZ106" s="96">
        <v>110000000</v>
      </c>
      <c r="BA106" s="96"/>
      <c r="BB106" s="96"/>
      <c r="BC106" s="96"/>
      <c r="BD106" s="96"/>
      <c r="BE106" s="96"/>
      <c r="BF106" s="96"/>
      <c r="BG106" s="96"/>
      <c r="BH106" s="96"/>
      <c r="BI106" s="96"/>
      <c r="BJ106" s="96"/>
      <c r="BK106" s="96">
        <f t="shared" si="17"/>
        <v>110000000</v>
      </c>
      <c r="BL106" s="96">
        <f t="shared" si="13"/>
        <v>220000000</v>
      </c>
    </row>
    <row r="107" spans="1:64" ht="60" customHeight="1">
      <c r="A107" s="591"/>
      <c r="B107" s="593">
        <v>40</v>
      </c>
      <c r="C107" s="593" t="s">
        <v>223</v>
      </c>
      <c r="D107" s="594"/>
      <c r="E107" s="593">
        <v>4003</v>
      </c>
      <c r="F107" s="593" t="s">
        <v>892</v>
      </c>
      <c r="G107" s="46">
        <v>4003015</v>
      </c>
      <c r="H107" s="47" t="s">
        <v>388</v>
      </c>
      <c r="I107" s="47" t="s">
        <v>388</v>
      </c>
      <c r="J107" s="46">
        <v>400301500</v>
      </c>
      <c r="K107" s="47" t="s">
        <v>388</v>
      </c>
      <c r="L107" s="46" t="s">
        <v>1194</v>
      </c>
      <c r="M107" s="48">
        <v>3</v>
      </c>
      <c r="N107" s="96">
        <v>1226666666.6700001</v>
      </c>
      <c r="O107" s="96">
        <f t="shared" si="12"/>
        <v>3680000000.0100002</v>
      </c>
      <c r="P107" s="96">
        <v>230000000</v>
      </c>
      <c r="Q107" s="96"/>
      <c r="R107" s="96"/>
      <c r="S107" s="96"/>
      <c r="T107" s="96">
        <v>50000000</v>
      </c>
      <c r="U107" s="96"/>
      <c r="V107" s="96"/>
      <c r="W107" s="96"/>
      <c r="X107" s="96"/>
      <c r="Y107" s="96"/>
      <c r="Z107" s="96"/>
      <c r="AA107" s="96">
        <f t="shared" si="14"/>
        <v>280000000</v>
      </c>
      <c r="AB107" s="96">
        <v>1400000000</v>
      </c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>
        <f t="shared" si="15"/>
        <v>1400000000</v>
      </c>
      <c r="AN107" s="96">
        <v>1000000000</v>
      </c>
      <c r="AO107" s="96"/>
      <c r="AP107" s="96"/>
      <c r="AQ107" s="96"/>
      <c r="AR107" s="96">
        <v>1000000000</v>
      </c>
      <c r="AS107" s="96"/>
      <c r="AT107" s="96"/>
      <c r="AU107" s="96"/>
      <c r="AV107" s="96"/>
      <c r="AW107" s="96"/>
      <c r="AX107" s="96"/>
      <c r="AY107" s="96">
        <f t="shared" si="16"/>
        <v>2000000000</v>
      </c>
      <c r="AZ107" s="96"/>
      <c r="BA107" s="96"/>
      <c r="BB107" s="96"/>
      <c r="BC107" s="96"/>
      <c r="BD107" s="96"/>
      <c r="BE107" s="96"/>
      <c r="BF107" s="96"/>
      <c r="BG107" s="96"/>
      <c r="BH107" s="96"/>
      <c r="BI107" s="96"/>
      <c r="BJ107" s="96"/>
      <c r="BK107" s="96">
        <f t="shared" si="17"/>
        <v>0</v>
      </c>
      <c r="BL107" s="96">
        <f t="shared" si="13"/>
        <v>3680000000</v>
      </c>
    </row>
    <row r="108" spans="1:64" ht="60" customHeight="1">
      <c r="A108" s="591"/>
      <c r="B108" s="594"/>
      <c r="C108" s="594"/>
      <c r="D108" s="594"/>
      <c r="E108" s="594"/>
      <c r="F108" s="594"/>
      <c r="G108" s="46">
        <v>4003047</v>
      </c>
      <c r="H108" s="47" t="s">
        <v>389</v>
      </c>
      <c r="I108" s="47" t="s">
        <v>389</v>
      </c>
      <c r="J108" s="46">
        <v>400304701</v>
      </c>
      <c r="K108" s="47" t="s">
        <v>390</v>
      </c>
      <c r="L108" s="46" t="s">
        <v>1198</v>
      </c>
      <c r="M108" s="48">
        <v>4</v>
      </c>
      <c r="N108" s="96">
        <v>2330000000</v>
      </c>
      <c r="O108" s="96">
        <f t="shared" si="12"/>
        <v>9320000000</v>
      </c>
      <c r="P108" s="96">
        <v>246354000</v>
      </c>
      <c r="Q108" s="96"/>
      <c r="R108" s="96"/>
      <c r="S108" s="96"/>
      <c r="T108" s="96">
        <v>2286225000</v>
      </c>
      <c r="U108" s="96">
        <v>412000000</v>
      </c>
      <c r="V108" s="96"/>
      <c r="W108" s="96"/>
      <c r="X108" s="96"/>
      <c r="Y108" s="96"/>
      <c r="Z108" s="96"/>
      <c r="AA108" s="96">
        <f t="shared" si="14"/>
        <v>2944579000</v>
      </c>
      <c r="AB108" s="96">
        <v>195000000</v>
      </c>
      <c r="AC108" s="96"/>
      <c r="AD108" s="96"/>
      <c r="AE108" s="96"/>
      <c r="AF108" s="96">
        <v>1713000000</v>
      </c>
      <c r="AG108" s="96">
        <v>70000000</v>
      </c>
      <c r="AH108" s="96"/>
      <c r="AI108" s="96"/>
      <c r="AJ108" s="96"/>
      <c r="AK108" s="96"/>
      <c r="AL108" s="96"/>
      <c r="AM108" s="96">
        <f t="shared" si="15"/>
        <v>1978000000</v>
      </c>
      <c r="AN108" s="96">
        <v>200000000</v>
      </c>
      <c r="AO108" s="96"/>
      <c r="AP108" s="96"/>
      <c r="AQ108" s="96"/>
      <c r="AR108" s="96">
        <v>1900000000</v>
      </c>
      <c r="AS108" s="96">
        <v>80000000</v>
      </c>
      <c r="AT108" s="96"/>
      <c r="AU108" s="96"/>
      <c r="AV108" s="96"/>
      <c r="AW108" s="96"/>
      <c r="AX108" s="96"/>
      <c r="AY108" s="96">
        <f t="shared" si="16"/>
        <v>2180000000</v>
      </c>
      <c r="AZ108" s="96">
        <v>227421000</v>
      </c>
      <c r="BA108" s="96"/>
      <c r="BB108" s="96"/>
      <c r="BC108" s="96"/>
      <c r="BD108" s="96">
        <v>1900000000</v>
      </c>
      <c r="BE108" s="96">
        <v>90000000</v>
      </c>
      <c r="BF108" s="96"/>
      <c r="BG108" s="96"/>
      <c r="BH108" s="96"/>
      <c r="BI108" s="96"/>
      <c r="BJ108" s="96"/>
      <c r="BK108" s="96">
        <f>SUM(AZ108:BJ108)</f>
        <v>2217421000</v>
      </c>
      <c r="BL108" s="96">
        <f t="shared" si="13"/>
        <v>9320000000</v>
      </c>
    </row>
    <row r="109" spans="1:64" ht="60" customHeight="1">
      <c r="A109" s="591"/>
      <c r="B109" s="594"/>
      <c r="C109" s="594"/>
      <c r="D109" s="594"/>
      <c r="E109" s="594"/>
      <c r="F109" s="594"/>
      <c r="G109" s="46" t="s">
        <v>893</v>
      </c>
      <c r="H109" s="47" t="s">
        <v>391</v>
      </c>
      <c r="I109" s="47" t="s">
        <v>894</v>
      </c>
      <c r="J109" s="46" t="s">
        <v>895</v>
      </c>
      <c r="K109" s="47" t="s">
        <v>894</v>
      </c>
      <c r="L109" s="46" t="s">
        <v>1194</v>
      </c>
      <c r="M109" s="48">
        <v>3</v>
      </c>
      <c r="N109" s="96">
        <v>500000000</v>
      </c>
      <c r="O109" s="96">
        <f t="shared" si="12"/>
        <v>1500000000</v>
      </c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>
        <f t="shared" si="14"/>
        <v>0</v>
      </c>
      <c r="AB109" s="96"/>
      <c r="AC109" s="96"/>
      <c r="AD109" s="96"/>
      <c r="AE109" s="96"/>
      <c r="AF109" s="96">
        <v>100000000</v>
      </c>
      <c r="AG109" s="96"/>
      <c r="AH109" s="96"/>
      <c r="AI109" s="96"/>
      <c r="AJ109" s="96"/>
      <c r="AK109" s="96"/>
      <c r="AL109" s="96"/>
      <c r="AM109" s="96">
        <f t="shared" si="15"/>
        <v>100000000</v>
      </c>
      <c r="AN109" s="96">
        <v>400000000</v>
      </c>
      <c r="AO109" s="96"/>
      <c r="AP109" s="96"/>
      <c r="AQ109" s="96"/>
      <c r="AR109" s="96">
        <v>400000000</v>
      </c>
      <c r="AS109" s="96"/>
      <c r="AT109" s="96"/>
      <c r="AU109" s="96"/>
      <c r="AV109" s="96"/>
      <c r="AW109" s="96"/>
      <c r="AX109" s="96"/>
      <c r="AY109" s="96">
        <f t="shared" si="16"/>
        <v>800000000</v>
      </c>
      <c r="AZ109" s="96">
        <v>200000000</v>
      </c>
      <c r="BA109" s="96"/>
      <c r="BB109" s="96"/>
      <c r="BC109" s="96"/>
      <c r="BD109" s="96">
        <v>400000000</v>
      </c>
      <c r="BE109" s="96"/>
      <c r="BF109" s="96"/>
      <c r="BG109" s="96"/>
      <c r="BH109" s="96"/>
      <c r="BI109" s="96"/>
      <c r="BJ109" s="96"/>
      <c r="BK109" s="96">
        <f t="shared" si="17"/>
        <v>600000000</v>
      </c>
      <c r="BL109" s="96">
        <f t="shared" si="13"/>
        <v>1500000000</v>
      </c>
    </row>
    <row r="110" spans="1:64" ht="60" customHeight="1">
      <c r="A110" s="591"/>
      <c r="B110" s="594"/>
      <c r="C110" s="594"/>
      <c r="D110" s="594"/>
      <c r="E110" s="594"/>
      <c r="F110" s="594"/>
      <c r="G110" s="46" t="s">
        <v>896</v>
      </c>
      <c r="H110" s="47" t="s">
        <v>897</v>
      </c>
      <c r="I110" s="47" t="s">
        <v>897</v>
      </c>
      <c r="J110" s="46" t="s">
        <v>898</v>
      </c>
      <c r="K110" s="47" t="s">
        <v>899</v>
      </c>
      <c r="L110" s="46" t="s">
        <v>1194</v>
      </c>
      <c r="M110" s="48">
        <v>2</v>
      </c>
      <c r="N110" s="96">
        <v>400000000</v>
      </c>
      <c r="O110" s="96">
        <f t="shared" si="12"/>
        <v>800000000</v>
      </c>
      <c r="P110" s="96"/>
      <c r="Q110" s="96"/>
      <c r="R110" s="96"/>
      <c r="S110" s="96"/>
      <c r="T110" s="96"/>
      <c r="U110" s="96"/>
      <c r="V110" s="96"/>
      <c r="W110" s="96"/>
      <c r="X110" s="96"/>
      <c r="Y110" s="96"/>
      <c r="Z110" s="96"/>
      <c r="AA110" s="96">
        <f t="shared" si="14"/>
        <v>0</v>
      </c>
      <c r="AB110" s="96"/>
      <c r="AC110" s="96"/>
      <c r="AD110" s="96"/>
      <c r="AE110" s="96"/>
      <c r="AF110" s="96"/>
      <c r="AG110" s="96"/>
      <c r="AH110" s="96"/>
      <c r="AI110" s="96"/>
      <c r="AJ110" s="96"/>
      <c r="AK110" s="96"/>
      <c r="AL110" s="96"/>
      <c r="AM110" s="96">
        <f t="shared" si="15"/>
        <v>0</v>
      </c>
      <c r="AN110" s="96">
        <v>200000000</v>
      </c>
      <c r="AO110" s="96"/>
      <c r="AP110" s="96"/>
      <c r="AQ110" s="96"/>
      <c r="AR110" s="96">
        <v>200000000</v>
      </c>
      <c r="AS110" s="96"/>
      <c r="AT110" s="96"/>
      <c r="AU110" s="96"/>
      <c r="AV110" s="96"/>
      <c r="AW110" s="96"/>
      <c r="AX110" s="96"/>
      <c r="AY110" s="96">
        <f t="shared" si="16"/>
        <v>400000000</v>
      </c>
      <c r="AZ110" s="96">
        <v>200000000</v>
      </c>
      <c r="BA110" s="96"/>
      <c r="BB110" s="96"/>
      <c r="BC110" s="96"/>
      <c r="BD110" s="96">
        <v>200000000</v>
      </c>
      <c r="BE110" s="96"/>
      <c r="BF110" s="96"/>
      <c r="BG110" s="96"/>
      <c r="BH110" s="96"/>
      <c r="BI110" s="96"/>
      <c r="BJ110" s="96"/>
      <c r="BK110" s="96">
        <f t="shared" si="17"/>
        <v>400000000</v>
      </c>
      <c r="BL110" s="96">
        <f t="shared" si="13"/>
        <v>800000000</v>
      </c>
    </row>
    <row r="111" spans="1:64" ht="60" customHeight="1">
      <c r="A111" s="591"/>
      <c r="B111" s="594"/>
      <c r="C111" s="594"/>
      <c r="D111" s="594"/>
      <c r="E111" s="594"/>
      <c r="F111" s="594"/>
      <c r="G111" s="46">
        <v>4003018</v>
      </c>
      <c r="H111" s="47" t="s">
        <v>395</v>
      </c>
      <c r="I111" s="47" t="s">
        <v>395</v>
      </c>
      <c r="J111" s="46">
        <v>400301800</v>
      </c>
      <c r="K111" s="47" t="s">
        <v>395</v>
      </c>
      <c r="L111" s="46" t="s">
        <v>1194</v>
      </c>
      <c r="M111" s="48">
        <v>3</v>
      </c>
      <c r="N111" s="96">
        <v>600000000</v>
      </c>
      <c r="O111" s="96">
        <f t="shared" si="12"/>
        <v>1800000000</v>
      </c>
      <c r="P111" s="96">
        <v>28699303</v>
      </c>
      <c r="Q111" s="96"/>
      <c r="R111" s="96"/>
      <c r="S111" s="96"/>
      <c r="T111" s="96">
        <v>15000000</v>
      </c>
      <c r="U111" s="96"/>
      <c r="V111" s="96"/>
      <c r="W111" s="96"/>
      <c r="X111" s="96"/>
      <c r="Y111" s="96"/>
      <c r="Z111" s="96">
        <v>300000000</v>
      </c>
      <c r="AA111" s="96">
        <f t="shared" si="14"/>
        <v>343699303</v>
      </c>
      <c r="AB111" s="96">
        <v>400000000</v>
      </c>
      <c r="AC111" s="96"/>
      <c r="AD111" s="96"/>
      <c r="AE111" s="96"/>
      <c r="AF111" s="96">
        <v>356300697</v>
      </c>
      <c r="AG111" s="96"/>
      <c r="AH111" s="96"/>
      <c r="AI111" s="96"/>
      <c r="AJ111" s="96"/>
      <c r="AK111" s="96"/>
      <c r="AL111" s="96"/>
      <c r="AM111" s="96">
        <f t="shared" si="15"/>
        <v>756300697</v>
      </c>
      <c r="AN111" s="96"/>
      <c r="AO111" s="96"/>
      <c r="AP111" s="96"/>
      <c r="AQ111" s="96"/>
      <c r="AR111" s="96"/>
      <c r="AS111" s="96"/>
      <c r="AT111" s="96"/>
      <c r="AU111" s="96"/>
      <c r="AV111" s="96"/>
      <c r="AW111" s="96"/>
      <c r="AX111" s="96"/>
      <c r="AY111" s="96">
        <f t="shared" si="16"/>
        <v>0</v>
      </c>
      <c r="AZ111" s="96">
        <v>400000000</v>
      </c>
      <c r="BA111" s="96"/>
      <c r="BB111" s="96"/>
      <c r="BC111" s="96"/>
      <c r="BD111" s="96">
        <v>300000000</v>
      </c>
      <c r="BE111" s="96"/>
      <c r="BF111" s="96"/>
      <c r="BG111" s="96"/>
      <c r="BH111" s="96"/>
      <c r="BI111" s="96"/>
      <c r="BJ111" s="96"/>
      <c r="BK111" s="96">
        <f t="shared" si="17"/>
        <v>700000000</v>
      </c>
      <c r="BL111" s="96">
        <f t="shared" si="13"/>
        <v>1800000000</v>
      </c>
    </row>
    <row r="112" spans="1:64" ht="60" customHeight="1">
      <c r="A112" s="591"/>
      <c r="B112" s="594"/>
      <c r="C112" s="594"/>
      <c r="D112" s="594"/>
      <c r="E112" s="594"/>
      <c r="F112" s="594"/>
      <c r="G112" s="46" t="s">
        <v>900</v>
      </c>
      <c r="H112" s="47" t="s">
        <v>901</v>
      </c>
      <c r="I112" s="47" t="s">
        <v>901</v>
      </c>
      <c r="J112" s="46" t="s">
        <v>902</v>
      </c>
      <c r="K112" s="47" t="s">
        <v>903</v>
      </c>
      <c r="L112" s="46" t="s">
        <v>1194</v>
      </c>
      <c r="M112" s="48">
        <v>3</v>
      </c>
      <c r="N112" s="96">
        <v>502000000</v>
      </c>
      <c r="O112" s="96">
        <f t="shared" si="12"/>
        <v>1506000000</v>
      </c>
      <c r="P112" s="96">
        <v>374000000</v>
      </c>
      <c r="Q112" s="96"/>
      <c r="R112" s="96"/>
      <c r="S112" s="96"/>
      <c r="T112" s="96">
        <v>30000000</v>
      </c>
      <c r="U112" s="96"/>
      <c r="V112" s="96"/>
      <c r="W112" s="96"/>
      <c r="X112" s="96"/>
      <c r="Y112" s="96"/>
      <c r="Z112" s="96"/>
      <c r="AA112" s="96">
        <f t="shared" si="14"/>
        <v>404000000</v>
      </c>
      <c r="AB112" s="96"/>
      <c r="AC112" s="96"/>
      <c r="AD112" s="96"/>
      <c r="AE112" s="96"/>
      <c r="AF112" s="96"/>
      <c r="AG112" s="96"/>
      <c r="AH112" s="96"/>
      <c r="AI112" s="96"/>
      <c r="AJ112" s="96"/>
      <c r="AK112" s="96"/>
      <c r="AL112" s="96"/>
      <c r="AM112" s="96">
        <f t="shared" si="15"/>
        <v>0</v>
      </c>
      <c r="AN112" s="96">
        <v>200000000</v>
      </c>
      <c r="AO112" s="96"/>
      <c r="AP112" s="96"/>
      <c r="AQ112" s="96"/>
      <c r="AR112" s="96">
        <v>300000000</v>
      </c>
      <c r="AS112" s="96"/>
      <c r="AT112" s="96"/>
      <c r="AU112" s="96"/>
      <c r="AV112" s="96"/>
      <c r="AW112" s="96"/>
      <c r="AX112" s="96"/>
      <c r="AY112" s="96">
        <f t="shared" si="16"/>
        <v>500000000</v>
      </c>
      <c r="AZ112" s="96">
        <v>202000000</v>
      </c>
      <c r="BA112" s="96"/>
      <c r="BB112" s="96"/>
      <c r="BC112" s="96"/>
      <c r="BD112" s="96">
        <v>400000000</v>
      </c>
      <c r="BE112" s="96"/>
      <c r="BF112" s="96"/>
      <c r="BG112" s="96"/>
      <c r="BH112" s="96"/>
      <c r="BI112" s="96"/>
      <c r="BJ112" s="96"/>
      <c r="BK112" s="96">
        <f t="shared" si="17"/>
        <v>602000000</v>
      </c>
      <c r="BL112" s="96">
        <f t="shared" si="13"/>
        <v>1506000000</v>
      </c>
    </row>
    <row r="113" spans="1:64" ht="60" customHeight="1">
      <c r="A113" s="591"/>
      <c r="B113" s="594"/>
      <c r="C113" s="594"/>
      <c r="D113" s="594"/>
      <c r="E113" s="594"/>
      <c r="F113" s="594"/>
      <c r="G113" s="46">
        <v>4003044</v>
      </c>
      <c r="H113" s="47" t="s">
        <v>396</v>
      </c>
      <c r="I113" s="47" t="s">
        <v>396</v>
      </c>
      <c r="J113" s="46">
        <v>400304402</v>
      </c>
      <c r="K113" s="47" t="s">
        <v>397</v>
      </c>
      <c r="L113" s="46" t="s">
        <v>1194</v>
      </c>
      <c r="M113" s="48">
        <v>40</v>
      </c>
      <c r="N113" s="96">
        <v>5000000</v>
      </c>
      <c r="O113" s="96">
        <f t="shared" si="12"/>
        <v>200000000</v>
      </c>
      <c r="P113" s="96"/>
      <c r="Q113" s="96"/>
      <c r="R113" s="96"/>
      <c r="S113" s="96"/>
      <c r="T113" s="96"/>
      <c r="U113" s="96"/>
      <c r="V113" s="96"/>
      <c r="W113" s="96"/>
      <c r="X113" s="96"/>
      <c r="Y113" s="96"/>
      <c r="Z113" s="96"/>
      <c r="AA113" s="96">
        <f t="shared" si="14"/>
        <v>0</v>
      </c>
      <c r="AB113" s="96"/>
      <c r="AC113" s="96"/>
      <c r="AD113" s="96"/>
      <c r="AE113" s="96"/>
      <c r="AF113" s="96"/>
      <c r="AG113" s="96"/>
      <c r="AH113" s="96"/>
      <c r="AI113" s="96"/>
      <c r="AJ113" s="96"/>
      <c r="AK113" s="96"/>
      <c r="AL113" s="96"/>
      <c r="AM113" s="96">
        <f t="shared" si="15"/>
        <v>0</v>
      </c>
      <c r="AN113" s="96">
        <v>50000000</v>
      </c>
      <c r="AO113" s="96"/>
      <c r="AP113" s="96"/>
      <c r="AQ113" s="96"/>
      <c r="AR113" s="96"/>
      <c r="AS113" s="96"/>
      <c r="AT113" s="96"/>
      <c r="AU113" s="96"/>
      <c r="AV113" s="96"/>
      <c r="AW113" s="96"/>
      <c r="AX113" s="96">
        <v>50000000</v>
      </c>
      <c r="AY113" s="96">
        <f t="shared" si="16"/>
        <v>100000000</v>
      </c>
      <c r="AZ113" s="96">
        <v>50000000</v>
      </c>
      <c r="BA113" s="96"/>
      <c r="BB113" s="96"/>
      <c r="BC113" s="96"/>
      <c r="BD113" s="96"/>
      <c r="BE113" s="96"/>
      <c r="BF113" s="96"/>
      <c r="BG113" s="96"/>
      <c r="BH113" s="96"/>
      <c r="BI113" s="96"/>
      <c r="BJ113" s="96">
        <v>50000000</v>
      </c>
      <c r="BK113" s="96">
        <f t="shared" si="17"/>
        <v>100000000</v>
      </c>
      <c r="BL113" s="96">
        <f t="shared" si="13"/>
        <v>200000000</v>
      </c>
    </row>
    <row r="114" spans="1:64" ht="45" customHeight="1">
      <c r="A114" s="591"/>
      <c r="B114" s="594"/>
      <c r="C114" s="594"/>
      <c r="D114" s="594"/>
      <c r="E114" s="594"/>
      <c r="F114" s="594"/>
      <c r="G114" s="46">
        <v>4003021</v>
      </c>
      <c r="H114" s="47" t="s">
        <v>274</v>
      </c>
      <c r="I114" s="47" t="s">
        <v>274</v>
      </c>
      <c r="J114" s="46">
        <v>400302100</v>
      </c>
      <c r="K114" s="47" t="s">
        <v>275</v>
      </c>
      <c r="L114" s="46" t="s">
        <v>1194</v>
      </c>
      <c r="M114" s="48">
        <v>100</v>
      </c>
      <c r="N114" s="96">
        <v>2000000</v>
      </c>
      <c r="O114" s="96">
        <f t="shared" si="12"/>
        <v>200000000</v>
      </c>
      <c r="P114" s="96"/>
      <c r="Q114" s="96"/>
      <c r="R114" s="96"/>
      <c r="S114" s="96"/>
      <c r="T114" s="96"/>
      <c r="U114" s="96">
        <v>47000000</v>
      </c>
      <c r="V114" s="96"/>
      <c r="W114" s="96"/>
      <c r="X114" s="96"/>
      <c r="Y114" s="96"/>
      <c r="Z114" s="96"/>
      <c r="AA114" s="96">
        <f t="shared" si="14"/>
        <v>47000000</v>
      </c>
      <c r="AB114" s="96"/>
      <c r="AC114" s="96"/>
      <c r="AD114" s="96"/>
      <c r="AE114" s="96"/>
      <c r="AF114" s="96"/>
      <c r="AG114" s="96">
        <v>51000000</v>
      </c>
      <c r="AH114" s="96"/>
      <c r="AI114" s="96"/>
      <c r="AJ114" s="96"/>
      <c r="AK114" s="96"/>
      <c r="AL114" s="96"/>
      <c r="AM114" s="96">
        <f t="shared" si="15"/>
        <v>51000000</v>
      </c>
      <c r="AN114" s="96"/>
      <c r="AO114" s="96"/>
      <c r="AP114" s="96"/>
      <c r="AQ114" s="96"/>
      <c r="AR114" s="96"/>
      <c r="AS114" s="96">
        <v>51000000</v>
      </c>
      <c r="AT114" s="96"/>
      <c r="AU114" s="96"/>
      <c r="AV114" s="96"/>
      <c r="AW114" s="96"/>
      <c r="AX114" s="96"/>
      <c r="AY114" s="96">
        <f t="shared" si="16"/>
        <v>51000000</v>
      </c>
      <c r="AZ114" s="96"/>
      <c r="BA114" s="96"/>
      <c r="BB114" s="96"/>
      <c r="BC114" s="96"/>
      <c r="BD114" s="96"/>
      <c r="BE114" s="96">
        <v>51000000</v>
      </c>
      <c r="BF114" s="96"/>
      <c r="BG114" s="96"/>
      <c r="BH114" s="96"/>
      <c r="BI114" s="96"/>
      <c r="BJ114" s="96"/>
      <c r="BK114" s="96">
        <f t="shared" si="17"/>
        <v>51000000</v>
      </c>
      <c r="BL114" s="96">
        <f t="shared" si="13"/>
        <v>200000000</v>
      </c>
    </row>
    <row r="115" spans="1:64" ht="28.9">
      <c r="A115" s="591"/>
      <c r="B115" s="594"/>
      <c r="C115" s="594"/>
      <c r="D115" s="594"/>
      <c r="E115" s="594"/>
      <c r="F115" s="594"/>
      <c r="G115" s="46">
        <v>4003022</v>
      </c>
      <c r="H115" s="47" t="s">
        <v>276</v>
      </c>
      <c r="I115" s="47" t="s">
        <v>276</v>
      </c>
      <c r="J115" s="46">
        <v>400302200</v>
      </c>
      <c r="K115" s="47" t="s">
        <v>277</v>
      </c>
      <c r="L115" s="46" t="s">
        <v>1194</v>
      </c>
      <c r="M115" s="48">
        <v>1</v>
      </c>
      <c r="N115" s="96">
        <v>140000000</v>
      </c>
      <c r="O115" s="96">
        <f t="shared" si="12"/>
        <v>140000000</v>
      </c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>
        <f t="shared" si="14"/>
        <v>0</v>
      </c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>
        <f t="shared" si="15"/>
        <v>0</v>
      </c>
      <c r="AN115" s="96">
        <v>140000000</v>
      </c>
      <c r="AO115" s="96"/>
      <c r="AP115" s="96"/>
      <c r="AQ115" s="96"/>
      <c r="AR115" s="96"/>
      <c r="AS115" s="96"/>
      <c r="AT115" s="96"/>
      <c r="AU115" s="96"/>
      <c r="AV115" s="96"/>
      <c r="AW115" s="96"/>
      <c r="AX115" s="96"/>
      <c r="AY115" s="96">
        <f t="shared" si="16"/>
        <v>140000000</v>
      </c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>
        <f t="shared" si="17"/>
        <v>0</v>
      </c>
      <c r="BL115" s="96">
        <f t="shared" si="13"/>
        <v>140000000</v>
      </c>
    </row>
    <row r="116" spans="1:64" ht="28.9">
      <c r="A116" s="591"/>
      <c r="B116" s="594"/>
      <c r="C116" s="594"/>
      <c r="D116" s="594"/>
      <c r="E116" s="594"/>
      <c r="F116" s="594"/>
      <c r="G116" s="46">
        <v>4003023</v>
      </c>
      <c r="H116" s="47" t="s">
        <v>278</v>
      </c>
      <c r="I116" s="47" t="s">
        <v>278</v>
      </c>
      <c r="J116" s="46">
        <v>400302300</v>
      </c>
      <c r="K116" s="47" t="s">
        <v>279</v>
      </c>
      <c r="L116" s="46" t="s">
        <v>1194</v>
      </c>
      <c r="M116" s="48">
        <v>2</v>
      </c>
      <c r="N116" s="96">
        <v>200000000</v>
      </c>
      <c r="O116" s="96">
        <f t="shared" si="12"/>
        <v>400000000</v>
      </c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>
        <f t="shared" si="14"/>
        <v>0</v>
      </c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>
        <f t="shared" si="15"/>
        <v>0</v>
      </c>
      <c r="AN116" s="96">
        <v>200000000</v>
      </c>
      <c r="AO116" s="96"/>
      <c r="AP116" s="96"/>
      <c r="AQ116" s="96"/>
      <c r="AR116" s="96"/>
      <c r="AS116" s="96"/>
      <c r="AT116" s="96"/>
      <c r="AU116" s="96"/>
      <c r="AV116" s="96"/>
      <c r="AW116" s="96"/>
      <c r="AX116" s="96"/>
      <c r="AY116" s="96">
        <f t="shared" si="16"/>
        <v>200000000</v>
      </c>
      <c r="AZ116" s="96">
        <v>200000000</v>
      </c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>
        <f t="shared" si="17"/>
        <v>200000000</v>
      </c>
      <c r="BL116" s="96">
        <f t="shared" si="13"/>
        <v>400000000</v>
      </c>
    </row>
    <row r="117" spans="1:64" ht="60" customHeight="1">
      <c r="A117" s="591"/>
      <c r="B117" s="595"/>
      <c r="C117" s="595"/>
      <c r="D117" s="594"/>
      <c r="E117" s="595"/>
      <c r="F117" s="595"/>
      <c r="G117" s="46" t="s">
        <v>904</v>
      </c>
      <c r="H117" s="47" t="s">
        <v>398</v>
      </c>
      <c r="I117" s="47" t="s">
        <v>905</v>
      </c>
      <c r="J117" s="46" t="s">
        <v>906</v>
      </c>
      <c r="K117" s="47" t="s">
        <v>907</v>
      </c>
      <c r="L117" s="46" t="s">
        <v>1194</v>
      </c>
      <c r="M117" s="48">
        <v>1</v>
      </c>
      <c r="N117" s="96">
        <v>140000000</v>
      </c>
      <c r="O117" s="96">
        <f t="shared" si="12"/>
        <v>140000000</v>
      </c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>
        <f t="shared" si="14"/>
        <v>0</v>
      </c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>
        <f t="shared" si="15"/>
        <v>0</v>
      </c>
      <c r="AN117" s="96">
        <v>140000000</v>
      </c>
      <c r="AO117" s="96"/>
      <c r="AP117" s="96"/>
      <c r="AQ117" s="96"/>
      <c r="AR117" s="96"/>
      <c r="AS117" s="96"/>
      <c r="AT117" s="96"/>
      <c r="AU117" s="96"/>
      <c r="AV117" s="96"/>
      <c r="AW117" s="96"/>
      <c r="AX117" s="96"/>
      <c r="AY117" s="96">
        <f t="shared" si="16"/>
        <v>140000000</v>
      </c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>
        <f t="shared" si="17"/>
        <v>0</v>
      </c>
      <c r="BL117" s="96">
        <f t="shared" si="13"/>
        <v>140000000</v>
      </c>
    </row>
    <row r="118" spans="1:64" ht="45" customHeight="1">
      <c r="A118" s="591"/>
      <c r="B118" s="593">
        <v>23</v>
      </c>
      <c r="C118" s="593" t="s">
        <v>309</v>
      </c>
      <c r="D118" s="594"/>
      <c r="E118" s="85">
        <v>2301</v>
      </c>
      <c r="F118" s="593" t="s">
        <v>813</v>
      </c>
      <c r="G118" s="46" t="s">
        <v>814</v>
      </c>
      <c r="H118" s="47" t="s">
        <v>306</v>
      </c>
      <c r="I118" s="47" t="s">
        <v>1217</v>
      </c>
      <c r="J118" s="46" t="s">
        <v>816</v>
      </c>
      <c r="K118" s="47" t="s">
        <v>817</v>
      </c>
      <c r="L118" s="46" t="s">
        <v>1198</v>
      </c>
      <c r="M118" s="48">
        <v>5</v>
      </c>
      <c r="N118" s="96">
        <v>100000000</v>
      </c>
      <c r="O118" s="96">
        <f t="shared" si="12"/>
        <v>500000000</v>
      </c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>
        <f t="shared" si="14"/>
        <v>0</v>
      </c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>
        <f t="shared" si="15"/>
        <v>0</v>
      </c>
      <c r="AN118" s="96">
        <v>200000000</v>
      </c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>
        <f t="shared" si="16"/>
        <v>200000000</v>
      </c>
      <c r="AZ118" s="96">
        <v>200000000</v>
      </c>
      <c r="BA118" s="96"/>
      <c r="BB118" s="96"/>
      <c r="BC118" s="96"/>
      <c r="BD118" s="96"/>
      <c r="BE118" s="96"/>
      <c r="BF118" s="96"/>
      <c r="BG118" s="96"/>
      <c r="BH118" s="96"/>
      <c r="BI118" s="96"/>
      <c r="BJ118" s="96">
        <v>100000000</v>
      </c>
      <c r="BK118" s="96">
        <f t="shared" si="17"/>
        <v>300000000</v>
      </c>
      <c r="BL118" s="96">
        <f t="shared" si="13"/>
        <v>500000000</v>
      </c>
    </row>
    <row r="119" spans="1:64" ht="45" customHeight="1">
      <c r="A119" s="591"/>
      <c r="B119" s="595"/>
      <c r="C119" s="595"/>
      <c r="D119" s="594"/>
      <c r="E119" s="46">
        <v>2302</v>
      </c>
      <c r="F119" s="594"/>
      <c r="G119" s="46" t="s">
        <v>814</v>
      </c>
      <c r="H119" s="47" t="s">
        <v>306</v>
      </c>
      <c r="I119" s="47" t="s">
        <v>1217</v>
      </c>
      <c r="J119" s="46" t="s">
        <v>818</v>
      </c>
      <c r="K119" s="47" t="s">
        <v>819</v>
      </c>
      <c r="L119" s="46" t="s">
        <v>1198</v>
      </c>
      <c r="M119" s="48">
        <v>300</v>
      </c>
      <c r="N119" s="96">
        <v>100000</v>
      </c>
      <c r="O119" s="96">
        <f t="shared" si="12"/>
        <v>30000000</v>
      </c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>
        <f t="shared" si="14"/>
        <v>0</v>
      </c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>
        <f t="shared" si="15"/>
        <v>0</v>
      </c>
      <c r="AN119" s="96">
        <v>15000000</v>
      </c>
      <c r="AO119" s="96"/>
      <c r="AP119" s="96"/>
      <c r="AQ119" s="96"/>
      <c r="AR119" s="96"/>
      <c r="AS119" s="96"/>
      <c r="AT119" s="96"/>
      <c r="AU119" s="96"/>
      <c r="AV119" s="96"/>
      <c r="AW119" s="96"/>
      <c r="AX119" s="96"/>
      <c r="AY119" s="96">
        <f t="shared" si="16"/>
        <v>15000000</v>
      </c>
      <c r="AZ119" s="96">
        <v>15000000</v>
      </c>
      <c r="BA119" s="96"/>
      <c r="BB119" s="96"/>
      <c r="BC119" s="96"/>
      <c r="BD119" s="96"/>
      <c r="BE119" s="96"/>
      <c r="BF119" s="96"/>
      <c r="BG119" s="96"/>
      <c r="BH119" s="96"/>
      <c r="BI119" s="96"/>
      <c r="BJ119" s="96"/>
      <c r="BK119" s="96">
        <f t="shared" si="17"/>
        <v>15000000</v>
      </c>
      <c r="BL119" s="96">
        <f t="shared" si="13"/>
        <v>30000000</v>
      </c>
    </row>
    <row r="120" spans="1:64" ht="43.15">
      <c r="A120" s="591"/>
      <c r="B120" s="627">
        <v>41</v>
      </c>
      <c r="C120" s="627" t="s">
        <v>235</v>
      </c>
      <c r="D120" s="593" t="s">
        <v>1218</v>
      </c>
      <c r="E120" s="593">
        <v>4102</v>
      </c>
      <c r="F120" s="593" t="s">
        <v>873</v>
      </c>
      <c r="G120" s="63">
        <v>4102022</v>
      </c>
      <c r="H120" s="47" t="s">
        <v>347</v>
      </c>
      <c r="I120" s="64" t="s">
        <v>347</v>
      </c>
      <c r="J120" s="63">
        <v>410202200</v>
      </c>
      <c r="K120" s="64" t="s">
        <v>335</v>
      </c>
      <c r="L120" s="46" t="s">
        <v>1198</v>
      </c>
      <c r="M120" s="48">
        <v>4</v>
      </c>
      <c r="N120" s="96">
        <v>10000000</v>
      </c>
      <c r="O120" s="96">
        <f t="shared" si="12"/>
        <v>40000000</v>
      </c>
      <c r="P120" s="96"/>
      <c r="Q120" s="96"/>
      <c r="R120" s="96"/>
      <c r="S120" s="96"/>
      <c r="T120" s="96"/>
      <c r="U120" s="96">
        <v>6000000</v>
      </c>
      <c r="V120" s="96"/>
      <c r="W120" s="96"/>
      <c r="X120" s="96"/>
      <c r="Y120" s="96"/>
      <c r="Z120" s="96"/>
      <c r="AA120" s="96">
        <f t="shared" si="14"/>
        <v>6000000</v>
      </c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>
        <f t="shared" si="15"/>
        <v>0</v>
      </c>
      <c r="AN120" s="96">
        <v>17000000</v>
      </c>
      <c r="AO120" s="96"/>
      <c r="AP120" s="96"/>
      <c r="AQ120" s="96"/>
      <c r="AR120" s="96"/>
      <c r="AS120" s="96"/>
      <c r="AT120" s="96"/>
      <c r="AU120" s="96"/>
      <c r="AV120" s="96"/>
      <c r="AW120" s="96"/>
      <c r="AX120" s="96"/>
      <c r="AY120" s="96">
        <f t="shared" si="16"/>
        <v>17000000</v>
      </c>
      <c r="AZ120" s="96">
        <v>17000000</v>
      </c>
      <c r="BA120" s="96"/>
      <c r="BB120" s="96"/>
      <c r="BC120" s="96"/>
      <c r="BD120" s="96"/>
      <c r="BE120" s="96"/>
      <c r="BF120" s="96"/>
      <c r="BG120" s="96"/>
      <c r="BH120" s="96"/>
      <c r="BI120" s="96"/>
      <c r="BJ120" s="96"/>
      <c r="BK120" s="96">
        <f t="shared" si="17"/>
        <v>17000000</v>
      </c>
      <c r="BL120" s="96">
        <f t="shared" si="13"/>
        <v>40000000</v>
      </c>
    </row>
    <row r="121" spans="1:64" ht="43.15">
      <c r="A121" s="591"/>
      <c r="B121" s="628"/>
      <c r="C121" s="628"/>
      <c r="D121" s="594"/>
      <c r="E121" s="594"/>
      <c r="F121" s="594"/>
      <c r="G121" s="46">
        <v>4102037</v>
      </c>
      <c r="H121" s="47" t="s">
        <v>348</v>
      </c>
      <c r="I121" s="47" t="s">
        <v>348</v>
      </c>
      <c r="J121" s="46">
        <v>410203700</v>
      </c>
      <c r="K121" s="47" t="s">
        <v>349</v>
      </c>
      <c r="L121" s="46" t="s">
        <v>1198</v>
      </c>
      <c r="M121" s="48">
        <v>120</v>
      </c>
      <c r="N121" s="96">
        <v>1200000</v>
      </c>
      <c r="O121" s="96">
        <f t="shared" si="12"/>
        <v>144000000</v>
      </c>
      <c r="P121" s="96">
        <v>36000000</v>
      </c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>
        <f t="shared" si="14"/>
        <v>36000000</v>
      </c>
      <c r="AB121" s="96">
        <v>36000000</v>
      </c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>
        <f t="shared" si="15"/>
        <v>36000000</v>
      </c>
      <c r="AN121" s="96">
        <v>36000000</v>
      </c>
      <c r="AO121" s="96"/>
      <c r="AP121" s="96"/>
      <c r="AQ121" s="96"/>
      <c r="AR121" s="96"/>
      <c r="AS121" s="96"/>
      <c r="AT121" s="96"/>
      <c r="AU121" s="96"/>
      <c r="AV121" s="96"/>
      <c r="AW121" s="96"/>
      <c r="AX121" s="96"/>
      <c r="AY121" s="96">
        <f t="shared" si="16"/>
        <v>36000000</v>
      </c>
      <c r="AZ121" s="96">
        <v>36000000</v>
      </c>
      <c r="BA121" s="96"/>
      <c r="BB121" s="96"/>
      <c r="BC121" s="96"/>
      <c r="BD121" s="96"/>
      <c r="BE121" s="96"/>
      <c r="BF121" s="96"/>
      <c r="BG121" s="96"/>
      <c r="BH121" s="96"/>
      <c r="BI121" s="96"/>
      <c r="BJ121" s="96"/>
      <c r="BK121" s="96">
        <f t="shared" si="17"/>
        <v>36000000</v>
      </c>
      <c r="BL121" s="96">
        <f t="shared" si="13"/>
        <v>144000000</v>
      </c>
    </row>
    <row r="122" spans="1:64" ht="57.6">
      <c r="A122" s="591"/>
      <c r="B122" s="628"/>
      <c r="C122" s="628"/>
      <c r="D122" s="594"/>
      <c r="E122" s="594"/>
      <c r="F122" s="594"/>
      <c r="G122" s="46">
        <v>4102038</v>
      </c>
      <c r="H122" s="47" t="s">
        <v>350</v>
      </c>
      <c r="I122" s="47" t="s">
        <v>350</v>
      </c>
      <c r="J122" s="46">
        <v>410203800</v>
      </c>
      <c r="K122" s="47" t="s">
        <v>351</v>
      </c>
      <c r="L122" s="46" t="s">
        <v>1198</v>
      </c>
      <c r="M122" s="48">
        <v>120</v>
      </c>
      <c r="N122" s="96">
        <v>1000000</v>
      </c>
      <c r="O122" s="96">
        <f t="shared" si="12"/>
        <v>120000000</v>
      </c>
      <c r="P122" s="96"/>
      <c r="Q122" s="96"/>
      <c r="R122" s="96"/>
      <c r="S122" s="96"/>
      <c r="T122" s="96"/>
      <c r="U122" s="96">
        <v>25000000</v>
      </c>
      <c r="V122" s="96"/>
      <c r="W122" s="96"/>
      <c r="X122" s="96"/>
      <c r="Y122" s="96"/>
      <c r="Z122" s="96"/>
      <c r="AA122" s="96">
        <f t="shared" si="14"/>
        <v>25000000</v>
      </c>
      <c r="AB122" s="96"/>
      <c r="AC122" s="96"/>
      <c r="AD122" s="96"/>
      <c r="AE122" s="96"/>
      <c r="AF122" s="96"/>
      <c r="AG122" s="96">
        <v>25000000</v>
      </c>
      <c r="AH122" s="96"/>
      <c r="AI122" s="96"/>
      <c r="AJ122" s="96"/>
      <c r="AK122" s="96"/>
      <c r="AL122" s="96"/>
      <c r="AM122" s="96">
        <f t="shared" si="15"/>
        <v>25000000</v>
      </c>
      <c r="AN122" s="96"/>
      <c r="AO122" s="96"/>
      <c r="AP122" s="96"/>
      <c r="AQ122" s="96"/>
      <c r="AR122" s="96"/>
      <c r="AS122" s="96">
        <v>35000000</v>
      </c>
      <c r="AT122" s="96"/>
      <c r="AU122" s="96"/>
      <c r="AV122" s="96"/>
      <c r="AW122" s="96"/>
      <c r="AX122" s="96"/>
      <c r="AY122" s="96">
        <f t="shared" si="16"/>
        <v>35000000</v>
      </c>
      <c r="AZ122" s="96"/>
      <c r="BA122" s="96"/>
      <c r="BB122" s="96"/>
      <c r="BC122" s="96"/>
      <c r="BD122" s="96"/>
      <c r="BE122" s="96">
        <v>35000000</v>
      </c>
      <c r="BF122" s="96"/>
      <c r="BG122" s="96"/>
      <c r="BH122" s="96"/>
      <c r="BI122" s="96"/>
      <c r="BJ122" s="96"/>
      <c r="BK122" s="96">
        <f t="shared" si="17"/>
        <v>35000000</v>
      </c>
      <c r="BL122" s="96">
        <f t="shared" si="13"/>
        <v>120000000</v>
      </c>
    </row>
    <row r="123" spans="1:64" ht="28.9">
      <c r="A123" s="591"/>
      <c r="B123" s="628"/>
      <c r="C123" s="628"/>
      <c r="D123" s="594"/>
      <c r="E123" s="594"/>
      <c r="F123" s="594"/>
      <c r="G123" s="46" t="s">
        <v>874</v>
      </c>
      <c r="H123" s="47" t="s">
        <v>354</v>
      </c>
      <c r="I123" s="47" t="s">
        <v>875</v>
      </c>
      <c r="J123" s="46" t="s">
        <v>876</v>
      </c>
      <c r="K123" s="47" t="s">
        <v>877</v>
      </c>
      <c r="L123" s="46" t="s">
        <v>1198</v>
      </c>
      <c r="M123" s="48">
        <v>1</v>
      </c>
      <c r="N123" s="96">
        <v>800000000</v>
      </c>
      <c r="O123" s="96">
        <f t="shared" ref="O123:O182" si="18">+M123*N123</f>
        <v>800000000</v>
      </c>
      <c r="P123" s="96"/>
      <c r="Q123" s="96"/>
      <c r="R123" s="96"/>
      <c r="S123" s="96"/>
      <c r="T123" s="96"/>
      <c r="U123" s="96"/>
      <c r="V123" s="96"/>
      <c r="W123" s="96"/>
      <c r="X123" s="96"/>
      <c r="Y123" s="96"/>
      <c r="Z123" s="96"/>
      <c r="AA123" s="96">
        <f t="shared" si="14"/>
        <v>0</v>
      </c>
      <c r="AB123" s="96"/>
      <c r="AC123" s="96"/>
      <c r="AD123" s="96"/>
      <c r="AE123" s="96"/>
      <c r="AF123" s="96"/>
      <c r="AG123" s="96"/>
      <c r="AH123" s="96"/>
      <c r="AI123" s="96"/>
      <c r="AJ123" s="96"/>
      <c r="AK123" s="96"/>
      <c r="AL123" s="96"/>
      <c r="AM123" s="96">
        <f t="shared" si="15"/>
        <v>0</v>
      </c>
      <c r="AN123" s="96">
        <v>400000000</v>
      </c>
      <c r="AO123" s="96"/>
      <c r="AP123" s="96"/>
      <c r="AQ123" s="96"/>
      <c r="AR123" s="96"/>
      <c r="AS123" s="96">
        <v>400000000</v>
      </c>
      <c r="AT123" s="96"/>
      <c r="AU123" s="96"/>
      <c r="AV123" s="96"/>
      <c r="AW123" s="96"/>
      <c r="AX123" s="96"/>
      <c r="AY123" s="96">
        <f t="shared" si="16"/>
        <v>800000000</v>
      </c>
      <c r="AZ123" s="96"/>
      <c r="BA123" s="96"/>
      <c r="BB123" s="96"/>
      <c r="BC123" s="96"/>
      <c r="BD123" s="96"/>
      <c r="BE123" s="96"/>
      <c r="BF123" s="96"/>
      <c r="BG123" s="96"/>
      <c r="BH123" s="96"/>
      <c r="BI123" s="96"/>
      <c r="BJ123" s="96"/>
      <c r="BK123" s="96">
        <f t="shared" si="17"/>
        <v>0</v>
      </c>
      <c r="BL123" s="96">
        <f t="shared" si="13"/>
        <v>800000000</v>
      </c>
    </row>
    <row r="124" spans="1:64" ht="28.9">
      <c r="A124" s="591"/>
      <c r="B124" s="628"/>
      <c r="C124" s="628"/>
      <c r="D124" s="594"/>
      <c r="E124" s="594"/>
      <c r="F124" s="594"/>
      <c r="G124" s="46" t="s">
        <v>878</v>
      </c>
      <c r="H124" s="47" t="s">
        <v>356</v>
      </c>
      <c r="I124" s="47" t="s">
        <v>879</v>
      </c>
      <c r="J124" s="46" t="s">
        <v>880</v>
      </c>
      <c r="K124" s="47" t="s">
        <v>881</v>
      </c>
      <c r="L124" s="46" t="s">
        <v>1198</v>
      </c>
      <c r="M124" s="48">
        <v>150</v>
      </c>
      <c r="N124" s="96">
        <v>400000</v>
      </c>
      <c r="O124" s="96">
        <f t="shared" si="18"/>
        <v>60000000</v>
      </c>
      <c r="P124" s="96">
        <v>15000000</v>
      </c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>
        <f t="shared" si="14"/>
        <v>15000000</v>
      </c>
      <c r="AB124" s="96">
        <v>15000000</v>
      </c>
      <c r="AC124" s="96"/>
      <c r="AD124" s="96"/>
      <c r="AE124" s="96"/>
      <c r="AF124" s="96"/>
      <c r="AG124" s="96"/>
      <c r="AH124" s="96"/>
      <c r="AI124" s="96"/>
      <c r="AJ124" s="96"/>
      <c r="AK124" s="96"/>
      <c r="AL124" s="96"/>
      <c r="AM124" s="96">
        <f t="shared" si="15"/>
        <v>15000000</v>
      </c>
      <c r="AN124" s="96">
        <v>15000000</v>
      </c>
      <c r="AO124" s="96"/>
      <c r="AP124" s="96"/>
      <c r="AQ124" s="96"/>
      <c r="AR124" s="96"/>
      <c r="AS124" s="96"/>
      <c r="AT124" s="96"/>
      <c r="AU124" s="96"/>
      <c r="AV124" s="96"/>
      <c r="AW124" s="96"/>
      <c r="AX124" s="96"/>
      <c r="AY124" s="96">
        <f t="shared" si="16"/>
        <v>15000000</v>
      </c>
      <c r="AZ124" s="96">
        <v>15000000</v>
      </c>
      <c r="BA124" s="96"/>
      <c r="BB124" s="96"/>
      <c r="BC124" s="96"/>
      <c r="BD124" s="96"/>
      <c r="BE124" s="96"/>
      <c r="BF124" s="96"/>
      <c r="BG124" s="96"/>
      <c r="BH124" s="96"/>
      <c r="BI124" s="96"/>
      <c r="BJ124" s="96"/>
      <c r="BK124" s="96">
        <f t="shared" si="17"/>
        <v>15000000</v>
      </c>
      <c r="BL124" s="96">
        <f t="shared" si="13"/>
        <v>60000000</v>
      </c>
    </row>
    <row r="125" spans="1:64" ht="28.9">
      <c r="A125" s="591"/>
      <c r="B125" s="628"/>
      <c r="C125" s="628"/>
      <c r="D125" s="594"/>
      <c r="E125" s="594"/>
      <c r="F125" s="594"/>
      <c r="G125" s="46" t="s">
        <v>882</v>
      </c>
      <c r="H125" s="47" t="s">
        <v>352</v>
      </c>
      <c r="I125" s="47" t="s">
        <v>883</v>
      </c>
      <c r="J125" s="46" t="s">
        <v>884</v>
      </c>
      <c r="K125" s="47" t="s">
        <v>885</v>
      </c>
      <c r="L125" s="46" t="s">
        <v>1198</v>
      </c>
      <c r="M125" s="48">
        <v>12</v>
      </c>
      <c r="N125" s="96">
        <v>4000000</v>
      </c>
      <c r="O125" s="96">
        <f t="shared" si="18"/>
        <v>48000000</v>
      </c>
      <c r="P125" s="96"/>
      <c r="Q125" s="96"/>
      <c r="R125" s="96"/>
      <c r="S125" s="96"/>
      <c r="T125" s="96"/>
      <c r="U125" s="96"/>
      <c r="V125" s="96"/>
      <c r="W125" s="96"/>
      <c r="X125" s="96">
        <v>12000000</v>
      </c>
      <c r="Y125" s="96"/>
      <c r="Z125" s="96"/>
      <c r="AA125" s="96">
        <f t="shared" si="14"/>
        <v>12000000</v>
      </c>
      <c r="AB125" s="96"/>
      <c r="AC125" s="96"/>
      <c r="AD125" s="96"/>
      <c r="AE125" s="96"/>
      <c r="AF125" s="96"/>
      <c r="AG125" s="96"/>
      <c r="AH125" s="96"/>
      <c r="AI125" s="96"/>
      <c r="AJ125" s="96">
        <v>12000000</v>
      </c>
      <c r="AK125" s="96"/>
      <c r="AL125" s="96"/>
      <c r="AM125" s="96">
        <f t="shared" si="15"/>
        <v>12000000</v>
      </c>
      <c r="AN125" s="96"/>
      <c r="AO125" s="96"/>
      <c r="AP125" s="96"/>
      <c r="AQ125" s="96"/>
      <c r="AR125" s="96"/>
      <c r="AS125" s="96"/>
      <c r="AT125" s="96"/>
      <c r="AU125" s="96"/>
      <c r="AV125" s="96">
        <v>12000000</v>
      </c>
      <c r="AW125" s="96"/>
      <c r="AX125" s="96"/>
      <c r="AY125" s="96">
        <f t="shared" si="16"/>
        <v>12000000</v>
      </c>
      <c r="AZ125" s="96"/>
      <c r="BA125" s="96"/>
      <c r="BB125" s="96"/>
      <c r="BC125" s="96"/>
      <c r="BD125" s="96"/>
      <c r="BE125" s="96"/>
      <c r="BF125" s="96"/>
      <c r="BG125" s="96"/>
      <c r="BH125" s="96">
        <v>12000000</v>
      </c>
      <c r="BI125" s="96"/>
      <c r="BJ125" s="96"/>
      <c r="BK125" s="96">
        <f t="shared" si="17"/>
        <v>12000000</v>
      </c>
      <c r="BL125" s="96">
        <f t="shared" si="13"/>
        <v>48000000</v>
      </c>
    </row>
    <row r="126" spans="1:64" ht="30" customHeight="1">
      <c r="A126" s="591"/>
      <c r="B126" s="593">
        <v>41</v>
      </c>
      <c r="C126" s="593" t="s">
        <v>235</v>
      </c>
      <c r="D126" s="594"/>
      <c r="E126" s="46" t="s">
        <v>820</v>
      </c>
      <c r="F126" s="593" t="s">
        <v>312</v>
      </c>
      <c r="G126" s="46" t="s">
        <v>802</v>
      </c>
      <c r="H126" s="47" t="s">
        <v>313</v>
      </c>
      <c r="I126" s="47" t="s">
        <v>803</v>
      </c>
      <c r="J126" s="46" t="s">
        <v>805</v>
      </c>
      <c r="K126" s="47" t="s">
        <v>806</v>
      </c>
      <c r="L126" s="46" t="s">
        <v>1198</v>
      </c>
      <c r="M126" s="48">
        <v>1</v>
      </c>
      <c r="N126" s="96">
        <v>60000000</v>
      </c>
      <c r="O126" s="96">
        <f t="shared" si="18"/>
        <v>60000000</v>
      </c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>
        <f t="shared" si="14"/>
        <v>0</v>
      </c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>
        <f t="shared" si="15"/>
        <v>0</v>
      </c>
      <c r="AN126" s="96">
        <v>60000000</v>
      </c>
      <c r="AO126" s="96"/>
      <c r="AP126" s="96"/>
      <c r="AQ126" s="96"/>
      <c r="AR126" s="96"/>
      <c r="AS126" s="96"/>
      <c r="AT126" s="96"/>
      <c r="AU126" s="96"/>
      <c r="AV126" s="96"/>
      <c r="AW126" s="96"/>
      <c r="AX126" s="96"/>
      <c r="AY126" s="96">
        <f t="shared" si="16"/>
        <v>60000000</v>
      </c>
      <c r="AZ126" s="96"/>
      <c r="BA126" s="96"/>
      <c r="BB126" s="96"/>
      <c r="BC126" s="96"/>
      <c r="BD126" s="96"/>
      <c r="BE126" s="96"/>
      <c r="BF126" s="96"/>
      <c r="BG126" s="96"/>
      <c r="BH126" s="96"/>
      <c r="BI126" s="96"/>
      <c r="BJ126" s="96"/>
      <c r="BK126" s="96">
        <f t="shared" si="17"/>
        <v>0</v>
      </c>
      <c r="BL126" s="96">
        <f t="shared" si="13"/>
        <v>60000000</v>
      </c>
    </row>
    <row r="127" spans="1:64" ht="43.15">
      <c r="A127" s="591"/>
      <c r="B127" s="594"/>
      <c r="C127" s="594"/>
      <c r="D127" s="594"/>
      <c r="E127" s="593" t="s">
        <v>821</v>
      </c>
      <c r="F127" s="594"/>
      <c r="G127" s="46" t="s">
        <v>822</v>
      </c>
      <c r="H127" s="47" t="s">
        <v>315</v>
      </c>
      <c r="I127" s="47" t="s">
        <v>287</v>
      </c>
      <c r="J127" s="46">
        <v>410103107</v>
      </c>
      <c r="K127" s="47" t="s">
        <v>824</v>
      </c>
      <c r="L127" s="46" t="s">
        <v>1195</v>
      </c>
      <c r="M127" s="48">
        <v>80</v>
      </c>
      <c r="N127" s="96">
        <v>3000000</v>
      </c>
      <c r="O127" s="96">
        <f t="shared" si="18"/>
        <v>240000000</v>
      </c>
      <c r="P127" s="96"/>
      <c r="Q127" s="96"/>
      <c r="R127" s="96"/>
      <c r="S127" s="96"/>
      <c r="T127" s="96"/>
      <c r="U127" s="96">
        <v>60000000</v>
      </c>
      <c r="V127" s="96"/>
      <c r="W127" s="96"/>
      <c r="X127" s="96"/>
      <c r="Y127" s="96"/>
      <c r="Z127" s="96"/>
      <c r="AA127" s="96">
        <f t="shared" si="14"/>
        <v>60000000</v>
      </c>
      <c r="AB127" s="96"/>
      <c r="AC127" s="96"/>
      <c r="AD127" s="96"/>
      <c r="AE127" s="96"/>
      <c r="AF127" s="96"/>
      <c r="AG127" s="96">
        <v>60000000</v>
      </c>
      <c r="AH127" s="96"/>
      <c r="AI127" s="96"/>
      <c r="AJ127" s="96"/>
      <c r="AK127" s="96"/>
      <c r="AL127" s="96"/>
      <c r="AM127" s="96">
        <f t="shared" si="15"/>
        <v>60000000</v>
      </c>
      <c r="AN127" s="96"/>
      <c r="AO127" s="96"/>
      <c r="AP127" s="96"/>
      <c r="AQ127" s="96"/>
      <c r="AR127" s="96"/>
      <c r="AS127" s="96">
        <v>60000000</v>
      </c>
      <c r="AT127" s="96"/>
      <c r="AU127" s="96"/>
      <c r="AV127" s="96"/>
      <c r="AW127" s="96"/>
      <c r="AX127" s="96"/>
      <c r="AY127" s="96">
        <f t="shared" si="16"/>
        <v>60000000</v>
      </c>
      <c r="AZ127" s="96"/>
      <c r="BA127" s="96"/>
      <c r="BB127" s="96"/>
      <c r="BC127" s="96"/>
      <c r="BD127" s="96"/>
      <c r="BE127" s="96">
        <v>60000000</v>
      </c>
      <c r="BF127" s="96"/>
      <c r="BG127" s="96"/>
      <c r="BH127" s="96"/>
      <c r="BI127" s="96"/>
      <c r="BJ127" s="96"/>
      <c r="BK127" s="96">
        <f t="shared" si="17"/>
        <v>60000000</v>
      </c>
      <c r="BL127" s="96">
        <f t="shared" si="13"/>
        <v>240000000</v>
      </c>
    </row>
    <row r="128" spans="1:64" ht="28.9">
      <c r="A128" s="591"/>
      <c r="B128" s="595"/>
      <c r="C128" s="595"/>
      <c r="D128" s="594"/>
      <c r="E128" s="595"/>
      <c r="F128" s="594"/>
      <c r="G128" s="46" t="s">
        <v>825</v>
      </c>
      <c r="H128" s="47" t="s">
        <v>317</v>
      </c>
      <c r="I128" s="47" t="s">
        <v>826</v>
      </c>
      <c r="J128" s="46" t="s">
        <v>827</v>
      </c>
      <c r="K128" s="47" t="s">
        <v>828</v>
      </c>
      <c r="L128" s="46" t="s">
        <v>1198</v>
      </c>
      <c r="M128" s="48">
        <v>1</v>
      </c>
      <c r="N128" s="96">
        <v>80000000</v>
      </c>
      <c r="O128" s="96">
        <f t="shared" si="18"/>
        <v>80000000</v>
      </c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>
        <f t="shared" si="14"/>
        <v>0</v>
      </c>
      <c r="AB128" s="96">
        <v>80000000</v>
      </c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>
        <f t="shared" si="15"/>
        <v>80000000</v>
      </c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>
        <f t="shared" si="16"/>
        <v>0</v>
      </c>
      <c r="AZ128" s="96"/>
      <c r="BA128" s="96"/>
      <c r="BB128" s="96"/>
      <c r="BC128" s="96"/>
      <c r="BD128" s="96"/>
      <c r="BE128" s="96"/>
      <c r="BF128" s="96"/>
      <c r="BG128" s="96"/>
      <c r="BH128" s="96"/>
      <c r="BI128" s="96"/>
      <c r="BJ128" s="96"/>
      <c r="BK128" s="96">
        <f t="shared" si="17"/>
        <v>0</v>
      </c>
      <c r="BL128" s="96">
        <f t="shared" si="13"/>
        <v>80000000</v>
      </c>
    </row>
    <row r="129" spans="1:64" ht="28.9">
      <c r="A129" s="591"/>
      <c r="B129" s="46">
        <v>33</v>
      </c>
      <c r="C129" s="46" t="s">
        <v>209</v>
      </c>
      <c r="D129" s="594"/>
      <c r="E129" s="46" t="s">
        <v>829</v>
      </c>
      <c r="F129" s="594"/>
      <c r="G129" s="46" t="s">
        <v>830</v>
      </c>
      <c r="H129" s="47" t="s">
        <v>318</v>
      </c>
      <c r="I129" s="47" t="s">
        <v>213</v>
      </c>
      <c r="J129" s="46" t="s">
        <v>831</v>
      </c>
      <c r="K129" s="47" t="s">
        <v>214</v>
      </c>
      <c r="L129" s="46" t="s">
        <v>1198</v>
      </c>
      <c r="M129" s="48">
        <v>4</v>
      </c>
      <c r="N129" s="96">
        <v>20000000</v>
      </c>
      <c r="O129" s="96">
        <f t="shared" si="18"/>
        <v>80000000</v>
      </c>
      <c r="P129" s="96">
        <v>10000000</v>
      </c>
      <c r="Q129" s="96"/>
      <c r="R129" s="96"/>
      <c r="S129" s="96"/>
      <c r="T129" s="96"/>
      <c r="U129" s="96">
        <v>10000000</v>
      </c>
      <c r="V129" s="96"/>
      <c r="W129" s="96"/>
      <c r="X129" s="96"/>
      <c r="Y129" s="96"/>
      <c r="Z129" s="96"/>
      <c r="AA129" s="96">
        <f t="shared" si="14"/>
        <v>20000000</v>
      </c>
      <c r="AB129" s="96">
        <v>10000000</v>
      </c>
      <c r="AC129" s="96"/>
      <c r="AD129" s="96"/>
      <c r="AE129" s="96"/>
      <c r="AF129" s="96"/>
      <c r="AG129" s="96">
        <v>10000000</v>
      </c>
      <c r="AH129" s="96"/>
      <c r="AI129" s="96"/>
      <c r="AJ129" s="96"/>
      <c r="AK129" s="96"/>
      <c r="AL129" s="96"/>
      <c r="AM129" s="96">
        <f t="shared" si="15"/>
        <v>20000000</v>
      </c>
      <c r="AN129" s="96">
        <v>10000000</v>
      </c>
      <c r="AO129" s="96"/>
      <c r="AP129" s="96"/>
      <c r="AQ129" s="96"/>
      <c r="AR129" s="96"/>
      <c r="AS129" s="96">
        <v>10000000</v>
      </c>
      <c r="AT129" s="96"/>
      <c r="AU129" s="96"/>
      <c r="AV129" s="96"/>
      <c r="AW129" s="96"/>
      <c r="AX129" s="96"/>
      <c r="AY129" s="96">
        <f t="shared" si="16"/>
        <v>20000000</v>
      </c>
      <c r="AZ129" s="96">
        <v>10000000</v>
      </c>
      <c r="BA129" s="96"/>
      <c r="BB129" s="96"/>
      <c r="BC129" s="96"/>
      <c r="BD129" s="96"/>
      <c r="BE129" s="96">
        <v>10000000</v>
      </c>
      <c r="BF129" s="96"/>
      <c r="BG129" s="96"/>
      <c r="BH129" s="96"/>
      <c r="BI129" s="96"/>
      <c r="BJ129" s="96"/>
      <c r="BK129" s="96">
        <f t="shared" si="17"/>
        <v>20000000</v>
      </c>
      <c r="BL129" s="96">
        <f t="shared" si="13"/>
        <v>80000000</v>
      </c>
    </row>
    <row r="130" spans="1:64" ht="28.9">
      <c r="A130" s="591"/>
      <c r="B130" s="593">
        <v>45</v>
      </c>
      <c r="C130" s="593" t="s">
        <v>170</v>
      </c>
      <c r="D130" s="594"/>
      <c r="E130" s="593">
        <v>4502</v>
      </c>
      <c r="F130" s="594"/>
      <c r="G130" s="46" t="s">
        <v>835</v>
      </c>
      <c r="H130" s="47" t="s">
        <v>322</v>
      </c>
      <c r="I130" s="47" t="s">
        <v>836</v>
      </c>
      <c r="J130" s="46" t="s">
        <v>837</v>
      </c>
      <c r="K130" s="47" t="s">
        <v>838</v>
      </c>
      <c r="L130" s="46" t="s">
        <v>1198</v>
      </c>
      <c r="M130" s="48">
        <v>2</v>
      </c>
      <c r="N130" s="96">
        <v>200000000</v>
      </c>
      <c r="O130" s="96">
        <f t="shared" si="18"/>
        <v>400000000</v>
      </c>
      <c r="P130" s="96"/>
      <c r="Q130" s="96"/>
      <c r="R130" s="96"/>
      <c r="S130" s="96"/>
      <c r="T130" s="96"/>
      <c r="U130" s="96"/>
      <c r="V130" s="96"/>
      <c r="W130" s="96"/>
      <c r="X130" s="96"/>
      <c r="Y130" s="96"/>
      <c r="Z130" s="96"/>
      <c r="AA130" s="96">
        <f t="shared" si="14"/>
        <v>0</v>
      </c>
      <c r="AB130" s="96"/>
      <c r="AC130" s="96"/>
      <c r="AD130" s="96"/>
      <c r="AE130" s="96"/>
      <c r="AF130" s="96"/>
      <c r="AG130" s="96"/>
      <c r="AH130" s="96"/>
      <c r="AI130" s="96"/>
      <c r="AJ130" s="96"/>
      <c r="AK130" s="96"/>
      <c r="AL130" s="96"/>
      <c r="AM130" s="96">
        <f t="shared" si="15"/>
        <v>0</v>
      </c>
      <c r="AN130" s="96">
        <v>100000000</v>
      </c>
      <c r="AO130" s="96"/>
      <c r="AP130" s="96"/>
      <c r="AQ130" s="96"/>
      <c r="AR130" s="96"/>
      <c r="AS130" s="96"/>
      <c r="AT130" s="96"/>
      <c r="AU130" s="96"/>
      <c r="AV130" s="96"/>
      <c r="AW130" s="96"/>
      <c r="AX130" s="96">
        <v>100000000</v>
      </c>
      <c r="AY130" s="96">
        <f t="shared" si="16"/>
        <v>200000000</v>
      </c>
      <c r="AZ130" s="96">
        <v>100000000</v>
      </c>
      <c r="BA130" s="96"/>
      <c r="BB130" s="96"/>
      <c r="BC130" s="96"/>
      <c r="BD130" s="96"/>
      <c r="BE130" s="96"/>
      <c r="BF130" s="96"/>
      <c r="BG130" s="96"/>
      <c r="BH130" s="96"/>
      <c r="BI130" s="96"/>
      <c r="BJ130" s="96">
        <v>100000000</v>
      </c>
      <c r="BK130" s="96">
        <f t="shared" si="17"/>
        <v>200000000</v>
      </c>
      <c r="BL130" s="96">
        <f t="shared" si="13"/>
        <v>400000000</v>
      </c>
    </row>
    <row r="131" spans="1:64" ht="28.9">
      <c r="A131" s="591"/>
      <c r="B131" s="595"/>
      <c r="C131" s="595"/>
      <c r="D131" s="594"/>
      <c r="E131" s="595"/>
      <c r="F131" s="595"/>
      <c r="G131" s="46" t="s">
        <v>839</v>
      </c>
      <c r="H131" s="47" t="s">
        <v>324</v>
      </c>
      <c r="I131" s="47" t="s">
        <v>840</v>
      </c>
      <c r="J131" s="46" t="s">
        <v>841</v>
      </c>
      <c r="K131" s="47" t="s">
        <v>842</v>
      </c>
      <c r="L131" s="46" t="s">
        <v>1198</v>
      </c>
      <c r="M131" s="48">
        <v>4</v>
      </c>
      <c r="N131" s="96">
        <v>12000000</v>
      </c>
      <c r="O131" s="96">
        <f t="shared" si="18"/>
        <v>48000000</v>
      </c>
      <c r="P131" s="96"/>
      <c r="Q131" s="96"/>
      <c r="R131" s="96"/>
      <c r="S131" s="96"/>
      <c r="T131" s="96"/>
      <c r="U131" s="96">
        <v>10000000</v>
      </c>
      <c r="V131" s="96"/>
      <c r="W131" s="96"/>
      <c r="X131" s="96"/>
      <c r="Y131" s="96"/>
      <c r="Z131" s="96"/>
      <c r="AA131" s="96">
        <f t="shared" si="14"/>
        <v>10000000</v>
      </c>
      <c r="AB131" s="96"/>
      <c r="AC131" s="96"/>
      <c r="AD131" s="96"/>
      <c r="AE131" s="96"/>
      <c r="AF131" s="96"/>
      <c r="AG131" s="96">
        <v>10000000</v>
      </c>
      <c r="AH131" s="96"/>
      <c r="AI131" s="96"/>
      <c r="AJ131" s="96"/>
      <c r="AK131" s="96"/>
      <c r="AL131" s="96"/>
      <c r="AM131" s="96">
        <f t="shared" si="15"/>
        <v>10000000</v>
      </c>
      <c r="AN131" s="96"/>
      <c r="AO131" s="96"/>
      <c r="AP131" s="96"/>
      <c r="AQ131" s="96"/>
      <c r="AR131" s="96"/>
      <c r="AS131" s="96">
        <v>14000000</v>
      </c>
      <c r="AT131" s="96"/>
      <c r="AU131" s="96"/>
      <c r="AV131" s="96"/>
      <c r="AW131" s="96"/>
      <c r="AX131" s="96"/>
      <c r="AY131" s="96">
        <f t="shared" si="16"/>
        <v>14000000</v>
      </c>
      <c r="AZ131" s="96"/>
      <c r="BA131" s="96"/>
      <c r="BB131" s="96"/>
      <c r="BC131" s="96"/>
      <c r="BD131" s="96"/>
      <c r="BE131" s="96">
        <v>14000000</v>
      </c>
      <c r="BF131" s="96"/>
      <c r="BG131" s="96"/>
      <c r="BH131" s="96"/>
      <c r="BI131" s="96"/>
      <c r="BJ131" s="96"/>
      <c r="BK131" s="96">
        <f t="shared" si="17"/>
        <v>14000000</v>
      </c>
      <c r="BL131" s="96">
        <f t="shared" si="13"/>
        <v>48000000</v>
      </c>
    </row>
    <row r="132" spans="1:64" ht="28.9">
      <c r="A132" s="591"/>
      <c r="B132" s="46">
        <v>41</v>
      </c>
      <c r="C132" s="46" t="s">
        <v>235</v>
      </c>
      <c r="D132" s="594"/>
      <c r="E132" s="46">
        <v>4103</v>
      </c>
      <c r="F132" s="593" t="s">
        <v>358</v>
      </c>
      <c r="G132" s="46">
        <v>4103063</v>
      </c>
      <c r="H132" s="47" t="s">
        <v>359</v>
      </c>
      <c r="I132" s="47" t="s">
        <v>886</v>
      </c>
      <c r="J132" s="46" t="s">
        <v>805</v>
      </c>
      <c r="K132" s="47" t="s">
        <v>806</v>
      </c>
      <c r="L132" s="46" t="s">
        <v>1198</v>
      </c>
      <c r="M132" s="48">
        <v>1</v>
      </c>
      <c r="N132" s="96">
        <v>60000000</v>
      </c>
      <c r="O132" s="96">
        <f t="shared" si="18"/>
        <v>60000000</v>
      </c>
      <c r="P132" s="96"/>
      <c r="Q132" s="96"/>
      <c r="R132" s="96"/>
      <c r="S132" s="96"/>
      <c r="T132" s="96"/>
      <c r="U132" s="96"/>
      <c r="V132" s="96"/>
      <c r="W132" s="96"/>
      <c r="X132" s="96"/>
      <c r="Y132" s="96"/>
      <c r="Z132" s="96"/>
      <c r="AA132" s="96">
        <f t="shared" si="14"/>
        <v>0</v>
      </c>
      <c r="AB132" s="96">
        <v>60000000</v>
      </c>
      <c r="AC132" s="96"/>
      <c r="AD132" s="96"/>
      <c r="AE132" s="96"/>
      <c r="AF132" s="96"/>
      <c r="AG132" s="96"/>
      <c r="AH132" s="96"/>
      <c r="AI132" s="96"/>
      <c r="AJ132" s="96"/>
      <c r="AK132" s="96"/>
      <c r="AL132" s="96"/>
      <c r="AM132" s="96">
        <f t="shared" si="15"/>
        <v>60000000</v>
      </c>
      <c r="AN132" s="96"/>
      <c r="AO132" s="96"/>
      <c r="AP132" s="96"/>
      <c r="AQ132" s="96"/>
      <c r="AR132" s="96"/>
      <c r="AS132" s="96"/>
      <c r="AT132" s="96"/>
      <c r="AU132" s="96"/>
      <c r="AV132" s="96"/>
      <c r="AW132" s="96"/>
      <c r="AX132" s="96"/>
      <c r="AY132" s="96">
        <f t="shared" si="16"/>
        <v>0</v>
      </c>
      <c r="AZ132" s="96"/>
      <c r="BA132" s="96"/>
      <c r="BB132" s="96"/>
      <c r="BC132" s="96"/>
      <c r="BD132" s="96"/>
      <c r="BE132" s="96"/>
      <c r="BF132" s="96"/>
      <c r="BG132" s="96"/>
      <c r="BH132" s="96"/>
      <c r="BI132" s="96"/>
      <c r="BJ132" s="96"/>
      <c r="BK132" s="96">
        <f t="shared" si="17"/>
        <v>0</v>
      </c>
      <c r="BL132" s="96">
        <f t="shared" si="13"/>
        <v>60000000</v>
      </c>
    </row>
    <row r="133" spans="1:64" ht="28.9">
      <c r="A133" s="591"/>
      <c r="B133" s="593">
        <v>45</v>
      </c>
      <c r="C133" s="593" t="s">
        <v>170</v>
      </c>
      <c r="D133" s="594"/>
      <c r="E133" s="593">
        <v>4502</v>
      </c>
      <c r="F133" s="594"/>
      <c r="G133" s="46" t="s">
        <v>832</v>
      </c>
      <c r="H133" s="47" t="s">
        <v>361</v>
      </c>
      <c r="I133" s="47" t="s">
        <v>661</v>
      </c>
      <c r="J133" s="46" t="s">
        <v>887</v>
      </c>
      <c r="K133" s="47" t="s">
        <v>888</v>
      </c>
      <c r="L133" s="46" t="s">
        <v>1198</v>
      </c>
      <c r="M133" s="48">
        <v>3</v>
      </c>
      <c r="N133" s="96">
        <v>55000000</v>
      </c>
      <c r="O133" s="96">
        <f t="shared" si="18"/>
        <v>165000000</v>
      </c>
      <c r="P133" s="96"/>
      <c r="Q133" s="96"/>
      <c r="R133" s="96"/>
      <c r="S133" s="96"/>
      <c r="T133" s="96"/>
      <c r="U133" s="96"/>
      <c r="V133" s="96"/>
      <c r="W133" s="96"/>
      <c r="X133" s="96"/>
      <c r="Y133" s="96"/>
      <c r="Z133" s="96"/>
      <c r="AA133" s="96">
        <f t="shared" si="14"/>
        <v>0</v>
      </c>
      <c r="AB133" s="96"/>
      <c r="AC133" s="96"/>
      <c r="AD133" s="96"/>
      <c r="AE133" s="96"/>
      <c r="AF133" s="96"/>
      <c r="AG133" s="96">
        <v>50000000</v>
      </c>
      <c r="AH133" s="96"/>
      <c r="AI133" s="96"/>
      <c r="AJ133" s="96"/>
      <c r="AK133" s="96"/>
      <c r="AL133" s="96"/>
      <c r="AM133" s="96">
        <f t="shared" si="15"/>
        <v>50000000</v>
      </c>
      <c r="AN133" s="96"/>
      <c r="AO133" s="96"/>
      <c r="AP133" s="96"/>
      <c r="AQ133" s="96"/>
      <c r="AR133" s="96"/>
      <c r="AS133" s="96">
        <v>55000000</v>
      </c>
      <c r="AT133" s="96"/>
      <c r="AU133" s="96"/>
      <c r="AV133" s="96"/>
      <c r="AW133" s="96"/>
      <c r="AX133" s="96"/>
      <c r="AY133" s="96">
        <f t="shared" si="16"/>
        <v>55000000</v>
      </c>
      <c r="AZ133" s="96"/>
      <c r="BA133" s="96"/>
      <c r="BB133" s="96"/>
      <c r="BC133" s="96"/>
      <c r="BD133" s="96"/>
      <c r="BE133" s="96">
        <v>60000000</v>
      </c>
      <c r="BF133" s="96"/>
      <c r="BG133" s="96"/>
      <c r="BH133" s="96"/>
      <c r="BI133" s="96"/>
      <c r="BJ133" s="96"/>
      <c r="BK133" s="96">
        <f t="shared" si="17"/>
        <v>60000000</v>
      </c>
      <c r="BL133" s="96">
        <f t="shared" si="13"/>
        <v>165000000</v>
      </c>
    </row>
    <row r="134" spans="1:64" ht="43.15">
      <c r="A134" s="591"/>
      <c r="B134" s="595"/>
      <c r="C134" s="595"/>
      <c r="D134" s="594"/>
      <c r="E134" s="595"/>
      <c r="F134" s="594"/>
      <c r="G134" s="46" t="s">
        <v>832</v>
      </c>
      <c r="H134" s="47" t="s">
        <v>363</v>
      </c>
      <c r="I134" s="47" t="s">
        <v>889</v>
      </c>
      <c r="J134" s="46">
        <v>450200111</v>
      </c>
      <c r="K134" s="47" t="s">
        <v>1118</v>
      </c>
      <c r="L134" s="46" t="s">
        <v>1198</v>
      </c>
      <c r="M134" s="48">
        <v>3</v>
      </c>
      <c r="N134" s="96">
        <v>35000000</v>
      </c>
      <c r="O134" s="96">
        <f t="shared" si="18"/>
        <v>105000000</v>
      </c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>
        <f t="shared" si="14"/>
        <v>0</v>
      </c>
      <c r="AB134" s="96">
        <v>30000000</v>
      </c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>
        <f t="shared" si="15"/>
        <v>30000000</v>
      </c>
      <c r="AN134" s="96">
        <v>35000000</v>
      </c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>
        <f t="shared" si="16"/>
        <v>35000000</v>
      </c>
      <c r="AZ134" s="96">
        <v>40000000</v>
      </c>
      <c r="BA134" s="96"/>
      <c r="BB134" s="96"/>
      <c r="BC134" s="96"/>
      <c r="BD134" s="96"/>
      <c r="BE134" s="96"/>
      <c r="BF134" s="96"/>
      <c r="BG134" s="96"/>
      <c r="BH134" s="96"/>
      <c r="BI134" s="96"/>
      <c r="BJ134" s="96"/>
      <c r="BK134" s="96">
        <f t="shared" si="17"/>
        <v>40000000</v>
      </c>
      <c r="BL134" s="96">
        <f t="shared" si="13"/>
        <v>105000000</v>
      </c>
    </row>
    <row r="135" spans="1:64" ht="29.25" customHeight="1">
      <c r="A135" s="591"/>
      <c r="B135" s="46">
        <v>36</v>
      </c>
      <c r="C135" s="46" t="s">
        <v>365</v>
      </c>
      <c r="D135" s="594"/>
      <c r="E135" s="46">
        <v>3604</v>
      </c>
      <c r="F135" s="594"/>
      <c r="G135" s="46" t="s">
        <v>843</v>
      </c>
      <c r="H135" s="47" t="s">
        <v>891</v>
      </c>
      <c r="I135" s="47" t="s">
        <v>891</v>
      </c>
      <c r="J135" s="46" t="s">
        <v>845</v>
      </c>
      <c r="K135" s="47" t="s">
        <v>846</v>
      </c>
      <c r="L135" s="46" t="s">
        <v>1198</v>
      </c>
      <c r="M135" s="48">
        <v>2</v>
      </c>
      <c r="N135" s="96">
        <v>110000000</v>
      </c>
      <c r="O135" s="96">
        <f t="shared" si="18"/>
        <v>220000000</v>
      </c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>
        <f t="shared" si="14"/>
        <v>0</v>
      </c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>
        <f t="shared" si="15"/>
        <v>0</v>
      </c>
      <c r="AN135" s="96">
        <v>50000000</v>
      </c>
      <c r="AO135" s="96"/>
      <c r="AP135" s="96"/>
      <c r="AQ135" s="96"/>
      <c r="AR135" s="96"/>
      <c r="AS135" s="96">
        <v>50000000</v>
      </c>
      <c r="AT135" s="96"/>
      <c r="AU135" s="96"/>
      <c r="AV135" s="96"/>
      <c r="AW135" s="96"/>
      <c r="AX135" s="96"/>
      <c r="AY135" s="96">
        <f t="shared" si="16"/>
        <v>100000000</v>
      </c>
      <c r="AZ135" s="96">
        <v>60000000</v>
      </c>
      <c r="BA135" s="96"/>
      <c r="BB135" s="96"/>
      <c r="BC135" s="96"/>
      <c r="BD135" s="96"/>
      <c r="BE135" s="96">
        <v>60000000</v>
      </c>
      <c r="BF135" s="96"/>
      <c r="BG135" s="96"/>
      <c r="BH135" s="96"/>
      <c r="BI135" s="96"/>
      <c r="BJ135" s="96"/>
      <c r="BK135" s="96">
        <f t="shared" si="17"/>
        <v>120000000</v>
      </c>
      <c r="BL135" s="96">
        <f t="shared" si="13"/>
        <v>220000000</v>
      </c>
    </row>
    <row r="136" spans="1:64" ht="43.15">
      <c r="A136" s="591"/>
      <c r="B136" s="46">
        <v>36</v>
      </c>
      <c r="C136" s="46" t="s">
        <v>365</v>
      </c>
      <c r="D136" s="594"/>
      <c r="E136" s="46">
        <v>3604</v>
      </c>
      <c r="F136" s="595"/>
      <c r="G136" s="46">
        <v>3604005</v>
      </c>
      <c r="H136" s="47" t="s">
        <v>366</v>
      </c>
      <c r="I136" s="47" t="s">
        <v>366</v>
      </c>
      <c r="J136" s="46">
        <v>360400500</v>
      </c>
      <c r="K136" s="47" t="s">
        <v>367</v>
      </c>
      <c r="L136" s="46" t="s">
        <v>1198</v>
      </c>
      <c r="M136" s="48">
        <v>3</v>
      </c>
      <c r="N136" s="96">
        <v>25000000</v>
      </c>
      <c r="O136" s="96">
        <f t="shared" si="18"/>
        <v>75000000</v>
      </c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>
        <f t="shared" si="14"/>
        <v>0</v>
      </c>
      <c r="AB136" s="96">
        <v>20000000</v>
      </c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>
        <f t="shared" si="15"/>
        <v>20000000</v>
      </c>
      <c r="AN136" s="96">
        <v>25000000</v>
      </c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>
        <f t="shared" si="16"/>
        <v>25000000</v>
      </c>
      <c r="AZ136" s="96">
        <v>30000000</v>
      </c>
      <c r="BA136" s="96"/>
      <c r="BB136" s="96"/>
      <c r="BC136" s="96"/>
      <c r="BD136" s="96"/>
      <c r="BE136" s="96"/>
      <c r="BF136" s="96"/>
      <c r="BG136" s="96"/>
      <c r="BH136" s="96"/>
      <c r="BI136" s="96"/>
      <c r="BJ136" s="96"/>
      <c r="BK136" s="96">
        <f t="shared" si="17"/>
        <v>30000000</v>
      </c>
      <c r="BL136" s="96">
        <f t="shared" si="13"/>
        <v>75000000</v>
      </c>
    </row>
    <row r="137" spans="1:64" ht="45" customHeight="1">
      <c r="A137" s="591"/>
      <c r="B137" s="594">
        <v>41</v>
      </c>
      <c r="C137" s="594" t="s">
        <v>235</v>
      </c>
      <c r="D137" s="594"/>
      <c r="E137" s="594">
        <v>4103</v>
      </c>
      <c r="F137" s="594" t="s">
        <v>856</v>
      </c>
      <c r="G137" s="46" t="s">
        <v>860</v>
      </c>
      <c r="H137" s="47" t="s">
        <v>341</v>
      </c>
      <c r="I137" s="47" t="s">
        <v>861</v>
      </c>
      <c r="J137" s="46">
        <v>410300400</v>
      </c>
      <c r="K137" s="47" t="s">
        <v>863</v>
      </c>
      <c r="L137" s="46" t="s">
        <v>1195</v>
      </c>
      <c r="M137" s="48">
        <v>50</v>
      </c>
      <c r="N137" s="96">
        <v>1500000</v>
      </c>
      <c r="O137" s="96">
        <f t="shared" si="18"/>
        <v>75000000</v>
      </c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>
        <f t="shared" si="14"/>
        <v>0</v>
      </c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>
        <f t="shared" si="15"/>
        <v>0</v>
      </c>
      <c r="AN137" s="96">
        <v>37500000</v>
      </c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>
        <f t="shared" si="16"/>
        <v>37500000</v>
      </c>
      <c r="AZ137" s="96">
        <v>37500000</v>
      </c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>
        <f t="shared" si="17"/>
        <v>37500000</v>
      </c>
      <c r="BL137" s="96">
        <f t="shared" si="13"/>
        <v>75000000</v>
      </c>
    </row>
    <row r="138" spans="1:64" s="28" customFormat="1" ht="43.15">
      <c r="A138" s="591"/>
      <c r="B138" s="594"/>
      <c r="C138" s="594"/>
      <c r="D138" s="594"/>
      <c r="E138" s="595"/>
      <c r="F138" s="594"/>
      <c r="G138" s="63">
        <v>4103063</v>
      </c>
      <c r="H138" s="64" t="s">
        <v>344</v>
      </c>
      <c r="I138" s="47" t="s">
        <v>864</v>
      </c>
      <c r="J138" s="46">
        <v>410306300</v>
      </c>
      <c r="K138" s="47" t="s">
        <v>806</v>
      </c>
      <c r="L138" s="46" t="s">
        <v>1195</v>
      </c>
      <c r="M138" s="70">
        <v>1</v>
      </c>
      <c r="N138" s="98">
        <v>100000000</v>
      </c>
      <c r="O138" s="98">
        <f t="shared" si="18"/>
        <v>100000000</v>
      </c>
      <c r="P138" s="98"/>
      <c r="Q138" s="98"/>
      <c r="R138" s="98"/>
      <c r="S138" s="98"/>
      <c r="T138" s="98"/>
      <c r="U138" s="98"/>
      <c r="V138" s="98"/>
      <c r="W138" s="98"/>
      <c r="X138" s="98"/>
      <c r="Y138" s="98"/>
      <c r="Z138" s="98"/>
      <c r="AA138" s="96">
        <f t="shared" si="14"/>
        <v>0</v>
      </c>
      <c r="AB138" s="98"/>
      <c r="AC138" s="98"/>
      <c r="AD138" s="98"/>
      <c r="AE138" s="98"/>
      <c r="AF138" s="98"/>
      <c r="AG138" s="98"/>
      <c r="AH138" s="98"/>
      <c r="AI138" s="98"/>
      <c r="AJ138" s="98"/>
      <c r="AK138" s="98"/>
      <c r="AL138" s="98"/>
      <c r="AM138" s="96">
        <f t="shared" si="15"/>
        <v>0</v>
      </c>
      <c r="AN138" s="98">
        <v>100000000</v>
      </c>
      <c r="AO138" s="98"/>
      <c r="AP138" s="98"/>
      <c r="AQ138" s="98"/>
      <c r="AR138" s="98"/>
      <c r="AS138" s="98"/>
      <c r="AT138" s="98"/>
      <c r="AU138" s="98"/>
      <c r="AV138" s="98"/>
      <c r="AW138" s="98"/>
      <c r="AX138" s="98"/>
      <c r="AY138" s="96">
        <f t="shared" si="16"/>
        <v>100000000</v>
      </c>
      <c r="AZ138" s="98"/>
      <c r="BA138" s="98"/>
      <c r="BB138" s="98"/>
      <c r="BC138" s="98"/>
      <c r="BD138" s="98"/>
      <c r="BE138" s="98"/>
      <c r="BF138" s="98"/>
      <c r="BG138" s="98"/>
      <c r="BH138" s="98"/>
      <c r="BI138" s="98"/>
      <c r="BJ138" s="98"/>
      <c r="BK138" s="96">
        <f t="shared" si="17"/>
        <v>0</v>
      </c>
      <c r="BL138" s="98">
        <f t="shared" si="13"/>
        <v>100000000</v>
      </c>
    </row>
    <row r="139" spans="1:64" ht="45" customHeight="1">
      <c r="A139" s="591"/>
      <c r="B139" s="594"/>
      <c r="C139" s="594"/>
      <c r="D139" s="594"/>
      <c r="E139" s="593" t="s">
        <v>865</v>
      </c>
      <c r="F139" s="594"/>
      <c r="G139" s="46" t="s">
        <v>866</v>
      </c>
      <c r="H139" s="47" t="s">
        <v>337</v>
      </c>
      <c r="I139" s="47" t="s">
        <v>867</v>
      </c>
      <c r="J139" s="46">
        <v>410402000</v>
      </c>
      <c r="K139" s="47" t="s">
        <v>869</v>
      </c>
      <c r="L139" s="46" t="s">
        <v>1195</v>
      </c>
      <c r="M139" s="48">
        <v>50</v>
      </c>
      <c r="N139" s="96">
        <v>800000</v>
      </c>
      <c r="O139" s="96">
        <f t="shared" si="18"/>
        <v>40000000</v>
      </c>
      <c r="P139" s="96"/>
      <c r="Q139" s="96"/>
      <c r="R139" s="96"/>
      <c r="S139" s="96">
        <v>3000000</v>
      </c>
      <c r="T139" s="96"/>
      <c r="U139" s="96"/>
      <c r="V139" s="96"/>
      <c r="W139" s="96"/>
      <c r="X139" s="96"/>
      <c r="Y139" s="96"/>
      <c r="Z139" s="96"/>
      <c r="AA139" s="96">
        <f t="shared" si="14"/>
        <v>3000000</v>
      </c>
      <c r="AB139" s="96">
        <v>5000000</v>
      </c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>
        <f t="shared" si="15"/>
        <v>5000000</v>
      </c>
      <c r="AN139" s="96">
        <v>5000000</v>
      </c>
      <c r="AO139" s="96"/>
      <c r="AP139" s="96"/>
      <c r="AQ139" s="96">
        <v>10000000</v>
      </c>
      <c r="AR139" s="96"/>
      <c r="AS139" s="96"/>
      <c r="AT139" s="96"/>
      <c r="AU139" s="96"/>
      <c r="AV139" s="96"/>
      <c r="AW139" s="96"/>
      <c r="AX139" s="96"/>
      <c r="AY139" s="96">
        <f t="shared" si="16"/>
        <v>15000000</v>
      </c>
      <c r="AZ139" s="96">
        <v>7000000</v>
      </c>
      <c r="BA139" s="96"/>
      <c r="BB139" s="96"/>
      <c r="BC139" s="96">
        <v>10000000</v>
      </c>
      <c r="BD139" s="96"/>
      <c r="BE139" s="96"/>
      <c r="BF139" s="96"/>
      <c r="BG139" s="96"/>
      <c r="BH139" s="96"/>
      <c r="BI139" s="96"/>
      <c r="BJ139" s="96"/>
      <c r="BK139" s="96">
        <f t="shared" si="17"/>
        <v>17000000</v>
      </c>
      <c r="BL139" s="96">
        <f t="shared" si="13"/>
        <v>40000000</v>
      </c>
    </row>
    <row r="140" spans="1:64" ht="45" customHeight="1">
      <c r="A140" s="591"/>
      <c r="B140" s="595"/>
      <c r="C140" s="595"/>
      <c r="D140" s="594"/>
      <c r="E140" s="595"/>
      <c r="F140" s="595"/>
      <c r="G140" s="46" t="s">
        <v>870</v>
      </c>
      <c r="H140" s="47" t="s">
        <v>343</v>
      </c>
      <c r="I140" s="47" t="s">
        <v>871</v>
      </c>
      <c r="J140" s="46">
        <v>410404200</v>
      </c>
      <c r="K140" s="47" t="s">
        <v>871</v>
      </c>
      <c r="L140" s="46" t="s">
        <v>1195</v>
      </c>
      <c r="M140" s="48">
        <v>1</v>
      </c>
      <c r="N140" s="96">
        <v>100000000</v>
      </c>
      <c r="O140" s="96">
        <f t="shared" si="18"/>
        <v>100000000</v>
      </c>
      <c r="P140" s="96"/>
      <c r="Q140" s="96"/>
      <c r="R140" s="96"/>
      <c r="S140" s="96"/>
      <c r="T140" s="96"/>
      <c r="U140" s="96"/>
      <c r="V140" s="96"/>
      <c r="W140" s="96"/>
      <c r="X140" s="96"/>
      <c r="Y140" s="96"/>
      <c r="Z140" s="96"/>
      <c r="AA140" s="96">
        <f t="shared" si="14"/>
        <v>0</v>
      </c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>
        <f t="shared" si="15"/>
        <v>0</v>
      </c>
      <c r="AN140" s="96">
        <v>50000000</v>
      </c>
      <c r="AO140" s="96"/>
      <c r="AP140" s="96"/>
      <c r="AQ140" s="96"/>
      <c r="AR140" s="96"/>
      <c r="AS140" s="96"/>
      <c r="AT140" s="96"/>
      <c r="AU140" s="96"/>
      <c r="AV140" s="96">
        <v>50000000</v>
      </c>
      <c r="AW140" s="96"/>
      <c r="AX140" s="96"/>
      <c r="AY140" s="96">
        <f t="shared" si="16"/>
        <v>100000000</v>
      </c>
      <c r="AZ140" s="96"/>
      <c r="BA140" s="96"/>
      <c r="BB140" s="96"/>
      <c r="BC140" s="96"/>
      <c r="BD140" s="96"/>
      <c r="BE140" s="96"/>
      <c r="BF140" s="96"/>
      <c r="BG140" s="96"/>
      <c r="BH140" s="96"/>
      <c r="BI140" s="96"/>
      <c r="BJ140" s="96"/>
      <c r="BK140" s="96">
        <f t="shared" si="17"/>
        <v>0</v>
      </c>
      <c r="BL140" s="96">
        <f t="shared" si="13"/>
        <v>100000000</v>
      </c>
    </row>
    <row r="141" spans="1:64" ht="28.9">
      <c r="A141" s="591"/>
      <c r="B141" s="593">
        <v>41</v>
      </c>
      <c r="C141" s="593" t="s">
        <v>235</v>
      </c>
      <c r="D141" s="594"/>
      <c r="E141" s="593">
        <v>4104</v>
      </c>
      <c r="F141" s="593" t="s">
        <v>270</v>
      </c>
      <c r="G141" s="46">
        <v>4104002</v>
      </c>
      <c r="H141" s="47" t="s">
        <v>265</v>
      </c>
      <c r="I141" s="47" t="s">
        <v>265</v>
      </c>
      <c r="J141" s="46">
        <v>410400200</v>
      </c>
      <c r="K141" s="47" t="s">
        <v>265</v>
      </c>
      <c r="L141" s="46" t="s">
        <v>1198</v>
      </c>
      <c r="M141" s="48">
        <v>1</v>
      </c>
      <c r="N141" s="96">
        <v>400000000</v>
      </c>
      <c r="O141" s="96">
        <f t="shared" si="18"/>
        <v>400000000</v>
      </c>
      <c r="P141" s="96"/>
      <c r="Q141" s="96"/>
      <c r="R141" s="96"/>
      <c r="S141" s="96"/>
      <c r="T141" s="96"/>
      <c r="U141" s="96"/>
      <c r="V141" s="96"/>
      <c r="W141" s="96"/>
      <c r="X141" s="96"/>
      <c r="Y141" s="96"/>
      <c r="Z141" s="96"/>
      <c r="AA141" s="96">
        <f t="shared" si="14"/>
        <v>0</v>
      </c>
      <c r="AB141" s="96">
        <v>81500000</v>
      </c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>
        <f t="shared" si="15"/>
        <v>81500000</v>
      </c>
      <c r="AN141" s="96">
        <v>318500000</v>
      </c>
      <c r="AO141" s="96"/>
      <c r="AP141" s="96"/>
      <c r="AQ141" s="96"/>
      <c r="AR141" s="96"/>
      <c r="AS141" s="96"/>
      <c r="AT141" s="96"/>
      <c r="AU141" s="96"/>
      <c r="AV141" s="96"/>
      <c r="AW141" s="96"/>
      <c r="AX141" s="96"/>
      <c r="AY141" s="96">
        <f t="shared" si="16"/>
        <v>318500000</v>
      </c>
      <c r="AZ141" s="96"/>
      <c r="BA141" s="96"/>
      <c r="BB141" s="96"/>
      <c r="BC141" s="96"/>
      <c r="BD141" s="96"/>
      <c r="BE141" s="96"/>
      <c r="BF141" s="96"/>
      <c r="BG141" s="96"/>
      <c r="BH141" s="96"/>
      <c r="BI141" s="96"/>
      <c r="BJ141" s="96"/>
      <c r="BK141" s="96">
        <f t="shared" si="17"/>
        <v>0</v>
      </c>
      <c r="BL141" s="96">
        <f t="shared" si="13"/>
        <v>400000000</v>
      </c>
    </row>
    <row r="142" spans="1:64" ht="28.9">
      <c r="A142" s="591"/>
      <c r="B142" s="594"/>
      <c r="C142" s="594"/>
      <c r="D142" s="594"/>
      <c r="E142" s="595"/>
      <c r="F142" s="594"/>
      <c r="G142" s="46">
        <v>4104015</v>
      </c>
      <c r="H142" s="47" t="s">
        <v>266</v>
      </c>
      <c r="I142" s="47" t="s">
        <v>266</v>
      </c>
      <c r="J142" s="46">
        <v>410401500</v>
      </c>
      <c r="K142" s="47" t="s">
        <v>795</v>
      </c>
      <c r="L142" s="46" t="s">
        <v>1198</v>
      </c>
      <c r="M142" s="116">
        <v>450</v>
      </c>
      <c r="N142" s="99">
        <v>6111111.1109999996</v>
      </c>
      <c r="O142" s="99">
        <f t="shared" si="18"/>
        <v>2749999999.9499998</v>
      </c>
      <c r="P142" s="99">
        <v>650000000</v>
      </c>
      <c r="Q142" s="99"/>
      <c r="R142" s="99"/>
      <c r="S142" s="99"/>
      <c r="T142" s="99"/>
      <c r="U142" s="99"/>
      <c r="V142" s="99"/>
      <c r="W142" s="99"/>
      <c r="X142" s="99"/>
      <c r="Y142" s="99"/>
      <c r="Z142" s="99"/>
      <c r="AA142" s="96">
        <f t="shared" si="14"/>
        <v>650000000</v>
      </c>
      <c r="AB142" s="99">
        <v>700000000</v>
      </c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6">
        <f t="shared" si="15"/>
        <v>700000000</v>
      </c>
      <c r="AN142" s="99">
        <v>700000000</v>
      </c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6">
        <f t="shared" si="16"/>
        <v>700000000</v>
      </c>
      <c r="AZ142" s="99">
        <v>700000000</v>
      </c>
      <c r="BA142" s="99"/>
      <c r="BB142" s="99"/>
      <c r="BC142" s="99"/>
      <c r="BD142" s="99"/>
      <c r="BE142" s="99"/>
      <c r="BF142" s="99"/>
      <c r="BG142" s="99"/>
      <c r="BH142" s="99"/>
      <c r="BI142" s="99"/>
      <c r="BJ142" s="99"/>
      <c r="BK142" s="96">
        <f t="shared" si="17"/>
        <v>700000000</v>
      </c>
      <c r="BL142" s="99">
        <f t="shared" si="13"/>
        <v>2750000000</v>
      </c>
    </row>
    <row r="143" spans="1:64" ht="43.15">
      <c r="A143" s="591"/>
      <c r="B143" s="595"/>
      <c r="C143" s="595"/>
      <c r="D143" s="594"/>
      <c r="E143" s="46">
        <v>4103</v>
      </c>
      <c r="F143" s="594"/>
      <c r="G143" s="46" t="s">
        <v>796</v>
      </c>
      <c r="H143" s="47" t="s">
        <v>268</v>
      </c>
      <c r="I143" s="47" t="s">
        <v>797</v>
      </c>
      <c r="J143" s="46">
        <v>410306000</v>
      </c>
      <c r="K143" s="47" t="s">
        <v>798</v>
      </c>
      <c r="L143" s="46" t="s">
        <v>1198</v>
      </c>
      <c r="M143" s="48">
        <v>1</v>
      </c>
      <c r="N143" s="96">
        <v>60000000</v>
      </c>
      <c r="O143" s="96">
        <f t="shared" si="18"/>
        <v>60000000</v>
      </c>
      <c r="P143" s="96"/>
      <c r="Q143" s="96"/>
      <c r="R143" s="96"/>
      <c r="S143" s="96"/>
      <c r="T143" s="96"/>
      <c r="U143" s="96"/>
      <c r="V143" s="96"/>
      <c r="W143" s="96"/>
      <c r="X143" s="96"/>
      <c r="Y143" s="96"/>
      <c r="Z143" s="96"/>
      <c r="AA143" s="96">
        <f t="shared" si="14"/>
        <v>0</v>
      </c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>
        <f t="shared" si="15"/>
        <v>0</v>
      </c>
      <c r="AN143" s="96">
        <v>60000000</v>
      </c>
      <c r="AO143" s="96"/>
      <c r="AP143" s="96"/>
      <c r="AQ143" s="96"/>
      <c r="AR143" s="96"/>
      <c r="AS143" s="96"/>
      <c r="AT143" s="96"/>
      <c r="AU143" s="96"/>
      <c r="AV143" s="96"/>
      <c r="AW143" s="96"/>
      <c r="AX143" s="96"/>
      <c r="AY143" s="96">
        <f t="shared" si="16"/>
        <v>60000000</v>
      </c>
      <c r="AZ143" s="96"/>
      <c r="BA143" s="96"/>
      <c r="BB143" s="96"/>
      <c r="BC143" s="96"/>
      <c r="BD143" s="96"/>
      <c r="BE143" s="96"/>
      <c r="BF143" s="96"/>
      <c r="BG143" s="96"/>
      <c r="BH143" s="96"/>
      <c r="BI143" s="96"/>
      <c r="BJ143" s="96"/>
      <c r="BK143" s="96">
        <f t="shared" si="17"/>
        <v>0</v>
      </c>
      <c r="BL143" s="96">
        <f t="shared" si="13"/>
        <v>60000000</v>
      </c>
    </row>
    <row r="144" spans="1:64" ht="28.9">
      <c r="A144" s="591"/>
      <c r="B144" s="46" t="s">
        <v>799</v>
      </c>
      <c r="C144" s="46" t="s">
        <v>365</v>
      </c>
      <c r="D144" s="594"/>
      <c r="E144" s="46" t="s">
        <v>800</v>
      </c>
      <c r="F144" s="595"/>
      <c r="G144" s="46">
        <v>3601012</v>
      </c>
      <c r="H144" s="47" t="s">
        <v>271</v>
      </c>
      <c r="I144" s="47" t="s">
        <v>271</v>
      </c>
      <c r="J144" s="46">
        <v>360101200</v>
      </c>
      <c r="K144" s="47" t="s">
        <v>272</v>
      </c>
      <c r="L144" s="46" t="s">
        <v>1198</v>
      </c>
      <c r="M144" s="48">
        <v>1</v>
      </c>
      <c r="N144" s="96">
        <v>120000000</v>
      </c>
      <c r="O144" s="96">
        <f t="shared" si="18"/>
        <v>120000000</v>
      </c>
      <c r="P144" s="96"/>
      <c r="Q144" s="96"/>
      <c r="R144" s="96"/>
      <c r="S144" s="96">
        <v>30000000</v>
      </c>
      <c r="T144" s="96"/>
      <c r="U144" s="96"/>
      <c r="V144" s="96"/>
      <c r="W144" s="96"/>
      <c r="X144" s="96"/>
      <c r="Y144" s="96"/>
      <c r="Z144" s="96"/>
      <c r="AA144" s="96">
        <f t="shared" si="14"/>
        <v>30000000</v>
      </c>
      <c r="AB144" s="96"/>
      <c r="AC144" s="96"/>
      <c r="AD144" s="96"/>
      <c r="AE144" s="96">
        <v>30000000</v>
      </c>
      <c r="AF144" s="96"/>
      <c r="AG144" s="96"/>
      <c r="AH144" s="96"/>
      <c r="AI144" s="96"/>
      <c r="AJ144" s="96"/>
      <c r="AK144" s="96"/>
      <c r="AL144" s="96"/>
      <c r="AM144" s="96">
        <f t="shared" si="15"/>
        <v>30000000</v>
      </c>
      <c r="AN144" s="96"/>
      <c r="AO144" s="96"/>
      <c r="AP144" s="96"/>
      <c r="AQ144" s="96">
        <v>30000000</v>
      </c>
      <c r="AR144" s="96"/>
      <c r="AS144" s="96"/>
      <c r="AT144" s="96"/>
      <c r="AU144" s="96"/>
      <c r="AV144" s="96"/>
      <c r="AW144" s="96"/>
      <c r="AX144" s="96"/>
      <c r="AY144" s="96">
        <f t="shared" si="16"/>
        <v>30000000</v>
      </c>
      <c r="AZ144" s="96"/>
      <c r="BA144" s="96"/>
      <c r="BB144" s="96"/>
      <c r="BC144" s="96">
        <v>30000000</v>
      </c>
      <c r="BD144" s="96"/>
      <c r="BE144" s="96"/>
      <c r="BF144" s="96"/>
      <c r="BG144" s="96"/>
      <c r="BH144" s="96"/>
      <c r="BI144" s="96"/>
      <c r="BJ144" s="96"/>
      <c r="BK144" s="96">
        <f t="shared" si="17"/>
        <v>30000000</v>
      </c>
      <c r="BL144" s="96">
        <f t="shared" si="13"/>
        <v>120000000</v>
      </c>
    </row>
    <row r="145" spans="1:64" ht="28.9">
      <c r="A145" s="591"/>
      <c r="B145" s="46">
        <v>36</v>
      </c>
      <c r="C145" s="46" t="s">
        <v>365</v>
      </c>
      <c r="D145" s="594"/>
      <c r="E145" s="46">
        <v>3602</v>
      </c>
      <c r="F145" s="594" t="s">
        <v>326</v>
      </c>
      <c r="G145" s="46" t="s">
        <v>843</v>
      </c>
      <c r="H145" s="47" t="s">
        <v>330</v>
      </c>
      <c r="I145" s="47" t="s">
        <v>844</v>
      </c>
      <c r="J145" s="46">
        <v>360201306</v>
      </c>
      <c r="K145" s="47" t="s">
        <v>846</v>
      </c>
      <c r="L145" s="46" t="s">
        <v>1195</v>
      </c>
      <c r="M145" s="48">
        <v>4</v>
      </c>
      <c r="N145" s="96">
        <v>50000000</v>
      </c>
      <c r="O145" s="96">
        <f t="shared" si="18"/>
        <v>200000000</v>
      </c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>
        <f t="shared" si="14"/>
        <v>0</v>
      </c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>
        <f t="shared" si="15"/>
        <v>0</v>
      </c>
      <c r="AN145" s="96">
        <v>50000000</v>
      </c>
      <c r="AO145" s="96"/>
      <c r="AP145" s="96"/>
      <c r="AQ145" s="96"/>
      <c r="AR145" s="96"/>
      <c r="AS145" s="96">
        <v>50000000</v>
      </c>
      <c r="AT145" s="96"/>
      <c r="AU145" s="96"/>
      <c r="AV145" s="96"/>
      <c r="AW145" s="96"/>
      <c r="AX145" s="96"/>
      <c r="AY145" s="96">
        <f t="shared" si="16"/>
        <v>100000000</v>
      </c>
      <c r="AZ145" s="96">
        <v>50000000</v>
      </c>
      <c r="BA145" s="96"/>
      <c r="BB145" s="96"/>
      <c r="BC145" s="96"/>
      <c r="BD145" s="96"/>
      <c r="BE145" s="96">
        <v>50000000</v>
      </c>
      <c r="BF145" s="96"/>
      <c r="BG145" s="96"/>
      <c r="BH145" s="96"/>
      <c r="BI145" s="96"/>
      <c r="BJ145" s="96"/>
      <c r="BK145" s="96">
        <f t="shared" si="17"/>
        <v>100000000</v>
      </c>
      <c r="BL145" s="96">
        <f t="shared" si="13"/>
        <v>200000000</v>
      </c>
    </row>
    <row r="146" spans="1:64" ht="43.15">
      <c r="A146" s="591"/>
      <c r="B146" s="46">
        <v>41</v>
      </c>
      <c r="C146" s="46" t="s">
        <v>235</v>
      </c>
      <c r="D146" s="594"/>
      <c r="E146" s="46">
        <v>4103</v>
      </c>
      <c r="F146" s="594"/>
      <c r="G146" s="46">
        <v>4103063</v>
      </c>
      <c r="H146" s="47" t="s">
        <v>327</v>
      </c>
      <c r="I146" s="65" t="s">
        <v>847</v>
      </c>
      <c r="J146" s="46">
        <v>410306300</v>
      </c>
      <c r="K146" s="47" t="s">
        <v>806</v>
      </c>
      <c r="L146" s="46" t="s">
        <v>1195</v>
      </c>
      <c r="M146" s="48">
        <v>1</v>
      </c>
      <c r="N146" s="96">
        <v>70000000</v>
      </c>
      <c r="O146" s="96">
        <f t="shared" si="18"/>
        <v>70000000</v>
      </c>
      <c r="P146" s="96"/>
      <c r="Q146" s="96"/>
      <c r="R146" s="96"/>
      <c r="S146" s="96"/>
      <c r="T146" s="96"/>
      <c r="U146" s="96"/>
      <c r="V146" s="96"/>
      <c r="W146" s="96"/>
      <c r="X146" s="96"/>
      <c r="Y146" s="96"/>
      <c r="Z146" s="96"/>
      <c r="AA146" s="96">
        <f t="shared" si="14"/>
        <v>0</v>
      </c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>
        <f t="shared" si="15"/>
        <v>0</v>
      </c>
      <c r="AN146" s="96">
        <v>70000000</v>
      </c>
      <c r="AO146" s="96"/>
      <c r="AP146" s="96"/>
      <c r="AQ146" s="96"/>
      <c r="AR146" s="96"/>
      <c r="AS146" s="96"/>
      <c r="AT146" s="96"/>
      <c r="AU146" s="96"/>
      <c r="AV146" s="96"/>
      <c r="AW146" s="96"/>
      <c r="AX146" s="96"/>
      <c r="AY146" s="96">
        <f t="shared" si="16"/>
        <v>70000000</v>
      </c>
      <c r="AZ146" s="96"/>
      <c r="BA146" s="96"/>
      <c r="BB146" s="96"/>
      <c r="BC146" s="96"/>
      <c r="BD146" s="96"/>
      <c r="BE146" s="96"/>
      <c r="BF146" s="96"/>
      <c r="BG146" s="96"/>
      <c r="BH146" s="96"/>
      <c r="BI146" s="96"/>
      <c r="BJ146" s="96"/>
      <c r="BK146" s="96">
        <f t="shared" si="17"/>
        <v>0</v>
      </c>
      <c r="BL146" s="96">
        <f t="shared" si="13"/>
        <v>70000000</v>
      </c>
    </row>
    <row r="147" spans="1:64" ht="28.9">
      <c r="A147" s="591"/>
      <c r="B147" s="593">
        <v>45</v>
      </c>
      <c r="C147" s="593" t="s">
        <v>170</v>
      </c>
      <c r="D147" s="594"/>
      <c r="E147" s="593" t="s">
        <v>783</v>
      </c>
      <c r="F147" s="594"/>
      <c r="G147" s="46" t="s">
        <v>787</v>
      </c>
      <c r="H147" s="47" t="s">
        <v>329</v>
      </c>
      <c r="I147" s="47" t="s">
        <v>848</v>
      </c>
      <c r="J147" s="46">
        <v>450203000</v>
      </c>
      <c r="K147" s="47" t="s">
        <v>718</v>
      </c>
      <c r="L147" s="46" t="s">
        <v>1195</v>
      </c>
      <c r="M147" s="48">
        <v>1</v>
      </c>
      <c r="N147" s="96">
        <v>80000000</v>
      </c>
      <c r="O147" s="96">
        <f t="shared" si="18"/>
        <v>80000000</v>
      </c>
      <c r="P147" s="96"/>
      <c r="Q147" s="96"/>
      <c r="R147" s="96"/>
      <c r="S147" s="96"/>
      <c r="T147" s="96"/>
      <c r="U147" s="96"/>
      <c r="V147" s="96"/>
      <c r="W147" s="96"/>
      <c r="X147" s="96"/>
      <c r="Y147" s="96"/>
      <c r="Z147" s="96"/>
      <c r="AA147" s="96">
        <f t="shared" si="14"/>
        <v>0</v>
      </c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>
        <f t="shared" si="15"/>
        <v>0</v>
      </c>
      <c r="AN147" s="96">
        <v>80000000</v>
      </c>
      <c r="AO147" s="96"/>
      <c r="AP147" s="96"/>
      <c r="AQ147" s="96"/>
      <c r="AR147" s="96"/>
      <c r="AS147" s="96"/>
      <c r="AT147" s="96"/>
      <c r="AU147" s="96"/>
      <c r="AV147" s="96"/>
      <c r="AW147" s="96"/>
      <c r="AX147" s="96"/>
      <c r="AY147" s="96">
        <f t="shared" si="16"/>
        <v>80000000</v>
      </c>
      <c r="AZ147" s="96"/>
      <c r="BA147" s="96"/>
      <c r="BB147" s="96"/>
      <c r="BC147" s="96"/>
      <c r="BD147" s="96"/>
      <c r="BE147" s="96"/>
      <c r="BF147" s="96"/>
      <c r="BG147" s="96"/>
      <c r="BH147" s="96"/>
      <c r="BI147" s="96"/>
      <c r="BJ147" s="96"/>
      <c r="BK147" s="96">
        <f t="shared" si="17"/>
        <v>0</v>
      </c>
      <c r="BL147" s="96">
        <f t="shared" si="13"/>
        <v>80000000</v>
      </c>
    </row>
    <row r="148" spans="1:64" ht="28.9">
      <c r="A148" s="591"/>
      <c r="B148" s="594"/>
      <c r="C148" s="594"/>
      <c r="D148" s="594"/>
      <c r="E148" s="594"/>
      <c r="F148" s="594"/>
      <c r="G148" s="46" t="s">
        <v>849</v>
      </c>
      <c r="H148" s="47" t="s">
        <v>332</v>
      </c>
      <c r="I148" s="47" t="s">
        <v>850</v>
      </c>
      <c r="J148" s="46">
        <v>450105003</v>
      </c>
      <c r="K148" s="47" t="s">
        <v>851</v>
      </c>
      <c r="L148" s="46" t="s">
        <v>1195</v>
      </c>
      <c r="M148" s="48">
        <v>1</v>
      </c>
      <c r="N148" s="96">
        <v>60000000</v>
      </c>
      <c r="O148" s="96">
        <f t="shared" si="18"/>
        <v>60000000</v>
      </c>
      <c r="P148" s="96"/>
      <c r="Q148" s="96"/>
      <c r="R148" s="96"/>
      <c r="S148" s="96"/>
      <c r="T148" s="96"/>
      <c r="U148" s="96"/>
      <c r="V148" s="96"/>
      <c r="W148" s="96"/>
      <c r="X148" s="96"/>
      <c r="Y148" s="96"/>
      <c r="Z148" s="96"/>
      <c r="AA148" s="96">
        <f t="shared" si="14"/>
        <v>0</v>
      </c>
      <c r="AB148" s="96"/>
      <c r="AC148" s="96"/>
      <c r="AD148" s="96"/>
      <c r="AE148" s="96"/>
      <c r="AF148" s="96"/>
      <c r="AG148" s="96">
        <v>15000000</v>
      </c>
      <c r="AH148" s="96"/>
      <c r="AI148" s="96"/>
      <c r="AJ148" s="96"/>
      <c r="AK148" s="96"/>
      <c r="AL148" s="96"/>
      <c r="AM148" s="96">
        <f t="shared" si="15"/>
        <v>15000000</v>
      </c>
      <c r="AN148" s="96"/>
      <c r="AO148" s="96"/>
      <c r="AP148" s="96"/>
      <c r="AQ148" s="96"/>
      <c r="AR148" s="96"/>
      <c r="AS148" s="96">
        <v>20000000</v>
      </c>
      <c r="AT148" s="96"/>
      <c r="AU148" s="96"/>
      <c r="AV148" s="96"/>
      <c r="AW148" s="96"/>
      <c r="AX148" s="96"/>
      <c r="AY148" s="96">
        <f t="shared" si="16"/>
        <v>20000000</v>
      </c>
      <c r="AZ148" s="96"/>
      <c r="BA148" s="96"/>
      <c r="BB148" s="96"/>
      <c r="BC148" s="96"/>
      <c r="BD148" s="96"/>
      <c r="BE148" s="96">
        <v>25000000</v>
      </c>
      <c r="BF148" s="96"/>
      <c r="BG148" s="96"/>
      <c r="BH148" s="96"/>
      <c r="BI148" s="96"/>
      <c r="BJ148" s="96"/>
      <c r="BK148" s="96">
        <f t="shared" si="17"/>
        <v>25000000</v>
      </c>
      <c r="BL148" s="96">
        <f t="shared" si="13"/>
        <v>60000000</v>
      </c>
    </row>
    <row r="149" spans="1:64" ht="57.6">
      <c r="A149" s="591"/>
      <c r="B149" s="595"/>
      <c r="C149" s="595"/>
      <c r="D149" s="594"/>
      <c r="E149" s="595"/>
      <c r="F149" s="595"/>
      <c r="G149" s="46" t="s">
        <v>852</v>
      </c>
      <c r="H149" s="47" t="s">
        <v>334</v>
      </c>
      <c r="I149" s="47" t="s">
        <v>853</v>
      </c>
      <c r="J149" s="46">
        <v>459902901</v>
      </c>
      <c r="K149" s="47" t="s">
        <v>855</v>
      </c>
      <c r="L149" s="46" t="s">
        <v>1195</v>
      </c>
      <c r="M149" s="48">
        <v>1</v>
      </c>
      <c r="N149" s="96">
        <v>40000000</v>
      </c>
      <c r="O149" s="96">
        <f t="shared" si="18"/>
        <v>40000000</v>
      </c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>
        <f t="shared" si="14"/>
        <v>0</v>
      </c>
      <c r="AB149" s="96">
        <v>10000000</v>
      </c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>
        <f t="shared" si="15"/>
        <v>10000000</v>
      </c>
      <c r="AN149" s="96">
        <v>15000000</v>
      </c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>
        <f t="shared" si="16"/>
        <v>15000000</v>
      </c>
      <c r="AZ149" s="96">
        <v>15000000</v>
      </c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>
        <f t="shared" si="17"/>
        <v>15000000</v>
      </c>
      <c r="BL149" s="96">
        <f t="shared" si="13"/>
        <v>40000000</v>
      </c>
    </row>
    <row r="150" spans="1:64" ht="28.9">
      <c r="A150" s="591"/>
      <c r="B150" s="46">
        <v>12</v>
      </c>
      <c r="C150" s="46" t="s">
        <v>618</v>
      </c>
      <c r="D150" s="594"/>
      <c r="E150" s="46" t="s">
        <v>768</v>
      </c>
      <c r="F150" s="593" t="s">
        <v>243</v>
      </c>
      <c r="G150" s="46" t="s">
        <v>769</v>
      </c>
      <c r="H150" s="47" t="s">
        <v>244</v>
      </c>
      <c r="I150" s="47" t="s">
        <v>647</v>
      </c>
      <c r="J150" s="46" t="s">
        <v>770</v>
      </c>
      <c r="K150" s="47" t="s">
        <v>648</v>
      </c>
      <c r="L150" s="46" t="s">
        <v>1195</v>
      </c>
      <c r="M150" s="48">
        <v>1</v>
      </c>
      <c r="N150" s="96">
        <v>100000000</v>
      </c>
      <c r="O150" s="96">
        <f t="shared" si="18"/>
        <v>100000000</v>
      </c>
      <c r="P150" s="96">
        <v>25000000</v>
      </c>
      <c r="Q150" s="96"/>
      <c r="R150" s="96"/>
      <c r="S150" s="96"/>
      <c r="T150" s="96"/>
      <c r="U150" s="96"/>
      <c r="V150" s="96"/>
      <c r="W150" s="96"/>
      <c r="X150" s="96"/>
      <c r="Y150" s="96"/>
      <c r="Z150" s="96"/>
      <c r="AA150" s="96">
        <f t="shared" si="14"/>
        <v>25000000</v>
      </c>
      <c r="AB150" s="96">
        <v>25000000</v>
      </c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>
        <f t="shared" si="15"/>
        <v>25000000</v>
      </c>
      <c r="AN150" s="96">
        <v>25000000</v>
      </c>
      <c r="AO150" s="96"/>
      <c r="AP150" s="96"/>
      <c r="AQ150" s="96"/>
      <c r="AR150" s="96"/>
      <c r="AS150" s="96"/>
      <c r="AT150" s="96"/>
      <c r="AU150" s="96"/>
      <c r="AV150" s="96"/>
      <c r="AW150" s="96"/>
      <c r="AX150" s="96"/>
      <c r="AY150" s="96">
        <f t="shared" si="16"/>
        <v>25000000</v>
      </c>
      <c r="AZ150" s="96">
        <v>25000000</v>
      </c>
      <c r="BA150" s="96"/>
      <c r="BB150" s="96"/>
      <c r="BC150" s="96"/>
      <c r="BD150" s="96"/>
      <c r="BE150" s="96"/>
      <c r="BF150" s="96"/>
      <c r="BG150" s="96"/>
      <c r="BH150" s="96"/>
      <c r="BI150" s="96"/>
      <c r="BJ150" s="96"/>
      <c r="BK150" s="96">
        <f t="shared" si="17"/>
        <v>25000000</v>
      </c>
      <c r="BL150" s="96">
        <f t="shared" si="13"/>
        <v>100000000</v>
      </c>
    </row>
    <row r="151" spans="1:64" ht="28.9">
      <c r="A151" s="591"/>
      <c r="B151" s="46">
        <v>33</v>
      </c>
      <c r="C151" s="46" t="s">
        <v>209</v>
      </c>
      <c r="D151" s="594"/>
      <c r="E151" s="46">
        <v>3302</v>
      </c>
      <c r="F151" s="594"/>
      <c r="G151" s="46" t="s">
        <v>771</v>
      </c>
      <c r="H151" s="47" t="s">
        <v>246</v>
      </c>
      <c r="I151" s="47" t="s">
        <v>772</v>
      </c>
      <c r="J151" s="46" t="s">
        <v>773</v>
      </c>
      <c r="K151" s="47" t="s">
        <v>774</v>
      </c>
      <c r="L151" s="46" t="s">
        <v>1195</v>
      </c>
      <c r="M151" s="48">
        <v>1</v>
      </c>
      <c r="N151" s="96">
        <v>100000000</v>
      </c>
      <c r="O151" s="96">
        <f t="shared" si="18"/>
        <v>100000000</v>
      </c>
      <c r="P151" s="96"/>
      <c r="Q151" s="96"/>
      <c r="R151" s="96"/>
      <c r="S151" s="96"/>
      <c r="T151" s="96"/>
      <c r="U151" s="96"/>
      <c r="V151" s="96"/>
      <c r="W151" s="96"/>
      <c r="X151" s="96"/>
      <c r="Y151" s="96"/>
      <c r="Z151" s="96"/>
      <c r="AA151" s="96">
        <f t="shared" si="14"/>
        <v>0</v>
      </c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>
        <f t="shared" si="15"/>
        <v>0</v>
      </c>
      <c r="AN151" s="96">
        <v>100000000</v>
      </c>
      <c r="AO151" s="96"/>
      <c r="AP151" s="96"/>
      <c r="AQ151" s="96"/>
      <c r="AR151" s="96"/>
      <c r="AS151" s="96"/>
      <c r="AT151" s="96"/>
      <c r="AU151" s="96"/>
      <c r="AV151" s="96"/>
      <c r="AW151" s="96"/>
      <c r="AX151" s="96"/>
      <c r="AY151" s="96">
        <f t="shared" si="16"/>
        <v>100000000</v>
      </c>
      <c r="AZ151" s="96"/>
      <c r="BA151" s="96"/>
      <c r="BB151" s="96"/>
      <c r="BC151" s="96"/>
      <c r="BD151" s="96"/>
      <c r="BE151" s="96"/>
      <c r="BF151" s="96"/>
      <c r="BG151" s="96"/>
      <c r="BH151" s="96"/>
      <c r="BI151" s="96"/>
      <c r="BJ151" s="96"/>
      <c r="BK151" s="96">
        <f t="shared" si="17"/>
        <v>0</v>
      </c>
      <c r="BL151" s="96">
        <f t="shared" si="13"/>
        <v>100000000</v>
      </c>
    </row>
    <row r="152" spans="1:64" ht="28.9">
      <c r="A152" s="591"/>
      <c r="B152" s="593">
        <v>41</v>
      </c>
      <c r="C152" s="593" t="s">
        <v>235</v>
      </c>
      <c r="D152" s="594"/>
      <c r="E152" s="46">
        <v>4103</v>
      </c>
      <c r="F152" s="594"/>
      <c r="G152" s="46" t="s">
        <v>775</v>
      </c>
      <c r="H152" s="47" t="s">
        <v>248</v>
      </c>
      <c r="I152" s="47" t="s">
        <v>776</v>
      </c>
      <c r="J152" s="66" t="s">
        <v>777</v>
      </c>
      <c r="K152" s="47" t="s">
        <v>778</v>
      </c>
      <c r="L152" s="46" t="s">
        <v>1195</v>
      </c>
      <c r="M152" s="48">
        <v>2</v>
      </c>
      <c r="N152" s="96">
        <v>100000000</v>
      </c>
      <c r="O152" s="96">
        <f t="shared" si="18"/>
        <v>200000000</v>
      </c>
      <c r="P152" s="96">
        <v>50000000</v>
      </c>
      <c r="Q152" s="96"/>
      <c r="R152" s="96"/>
      <c r="S152" s="96"/>
      <c r="T152" s="96"/>
      <c r="U152" s="96"/>
      <c r="V152" s="96"/>
      <c r="W152" s="96"/>
      <c r="X152" s="96"/>
      <c r="Y152" s="96"/>
      <c r="Z152" s="96"/>
      <c r="AA152" s="96">
        <f t="shared" si="14"/>
        <v>50000000</v>
      </c>
      <c r="AB152" s="96">
        <v>50000000</v>
      </c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>
        <f t="shared" si="15"/>
        <v>50000000</v>
      </c>
      <c r="AN152" s="96">
        <v>30000000</v>
      </c>
      <c r="AO152" s="96"/>
      <c r="AP152" s="96"/>
      <c r="AQ152" s="96"/>
      <c r="AR152" s="96"/>
      <c r="AS152" s="96">
        <v>20000000</v>
      </c>
      <c r="AT152" s="96"/>
      <c r="AU152" s="96"/>
      <c r="AV152" s="96"/>
      <c r="AW152" s="96"/>
      <c r="AX152" s="96"/>
      <c r="AY152" s="96">
        <f t="shared" si="16"/>
        <v>50000000</v>
      </c>
      <c r="AZ152" s="96">
        <v>30000000</v>
      </c>
      <c r="BA152" s="96"/>
      <c r="BB152" s="96"/>
      <c r="BC152" s="96"/>
      <c r="BD152" s="96"/>
      <c r="BE152" s="96">
        <v>20000000</v>
      </c>
      <c r="BF152" s="96"/>
      <c r="BG152" s="96"/>
      <c r="BH152" s="96"/>
      <c r="BI152" s="96"/>
      <c r="BJ152" s="96"/>
      <c r="BK152" s="96">
        <f t="shared" si="17"/>
        <v>50000000</v>
      </c>
      <c r="BL152" s="96">
        <f t="shared" si="13"/>
        <v>200000000</v>
      </c>
    </row>
    <row r="153" spans="1:64" ht="28.9">
      <c r="A153" s="591"/>
      <c r="B153" s="595"/>
      <c r="C153" s="595"/>
      <c r="D153" s="594"/>
      <c r="E153" s="46">
        <v>4101</v>
      </c>
      <c r="F153" s="594"/>
      <c r="G153" s="46" t="s">
        <v>779</v>
      </c>
      <c r="H153" s="47" t="s">
        <v>250</v>
      </c>
      <c r="I153" s="47" t="s">
        <v>780</v>
      </c>
      <c r="J153" s="66" t="s">
        <v>781</v>
      </c>
      <c r="K153" s="47" t="s">
        <v>782</v>
      </c>
      <c r="L153" s="46" t="s">
        <v>1195</v>
      </c>
      <c r="M153" s="48">
        <v>4</v>
      </c>
      <c r="N153" s="96">
        <v>15000000</v>
      </c>
      <c r="O153" s="96">
        <f t="shared" si="18"/>
        <v>60000000</v>
      </c>
      <c r="P153" s="96">
        <v>5000000</v>
      </c>
      <c r="Q153" s="96"/>
      <c r="R153" s="96"/>
      <c r="S153" s="96"/>
      <c r="T153" s="96"/>
      <c r="U153" s="96"/>
      <c r="V153" s="96"/>
      <c r="W153" s="96"/>
      <c r="X153" s="96"/>
      <c r="Y153" s="96"/>
      <c r="Z153" s="96"/>
      <c r="AA153" s="96">
        <f t="shared" si="14"/>
        <v>5000000</v>
      </c>
      <c r="AB153" s="96">
        <v>15000000</v>
      </c>
      <c r="AC153" s="96"/>
      <c r="AD153" s="96"/>
      <c r="AE153" s="96"/>
      <c r="AF153" s="96"/>
      <c r="AG153" s="96"/>
      <c r="AH153" s="96"/>
      <c r="AI153" s="96"/>
      <c r="AJ153" s="96"/>
      <c r="AK153" s="96"/>
      <c r="AL153" s="96"/>
      <c r="AM153" s="96">
        <f t="shared" si="15"/>
        <v>15000000</v>
      </c>
      <c r="AN153" s="96">
        <v>20000000</v>
      </c>
      <c r="AO153" s="96"/>
      <c r="AP153" s="96"/>
      <c r="AQ153" s="96"/>
      <c r="AR153" s="96"/>
      <c r="AS153" s="96"/>
      <c r="AT153" s="96"/>
      <c r="AU153" s="96"/>
      <c r="AV153" s="96"/>
      <c r="AW153" s="96"/>
      <c r="AX153" s="96"/>
      <c r="AY153" s="96">
        <f t="shared" si="16"/>
        <v>20000000</v>
      </c>
      <c r="AZ153" s="96">
        <v>20000000</v>
      </c>
      <c r="BA153" s="96"/>
      <c r="BB153" s="96"/>
      <c r="BC153" s="96"/>
      <c r="BD153" s="96"/>
      <c r="BE153" s="96"/>
      <c r="BF153" s="96"/>
      <c r="BG153" s="96"/>
      <c r="BH153" s="96"/>
      <c r="BI153" s="96"/>
      <c r="BJ153" s="96"/>
      <c r="BK153" s="96">
        <f t="shared" si="17"/>
        <v>20000000</v>
      </c>
      <c r="BL153" s="96">
        <f t="shared" si="13"/>
        <v>60000000</v>
      </c>
    </row>
    <row r="154" spans="1:64" ht="30" customHeight="1">
      <c r="A154" s="591"/>
      <c r="B154" s="593">
        <v>45</v>
      </c>
      <c r="C154" s="593" t="s">
        <v>170</v>
      </c>
      <c r="D154" s="594"/>
      <c r="E154" s="593" t="s">
        <v>783</v>
      </c>
      <c r="F154" s="594"/>
      <c r="G154" s="46" t="s">
        <v>784</v>
      </c>
      <c r="H154" s="47" t="s">
        <v>695</v>
      </c>
      <c r="I154" s="47" t="s">
        <v>695</v>
      </c>
      <c r="J154" s="46" t="s">
        <v>785</v>
      </c>
      <c r="K154" s="47" t="s">
        <v>786</v>
      </c>
      <c r="L154" s="46" t="s">
        <v>1195</v>
      </c>
      <c r="M154" s="48">
        <v>4</v>
      </c>
      <c r="N154" s="96">
        <v>15000000</v>
      </c>
      <c r="O154" s="96">
        <f t="shared" si="18"/>
        <v>60000000</v>
      </c>
      <c r="P154" s="96">
        <v>5000000</v>
      </c>
      <c r="Q154" s="96"/>
      <c r="R154" s="96"/>
      <c r="S154" s="96"/>
      <c r="T154" s="96"/>
      <c r="U154" s="96"/>
      <c r="V154" s="96"/>
      <c r="W154" s="96"/>
      <c r="X154" s="96"/>
      <c r="Y154" s="96"/>
      <c r="Z154" s="96"/>
      <c r="AA154" s="96">
        <f t="shared" si="14"/>
        <v>5000000</v>
      </c>
      <c r="AB154" s="96">
        <v>15000000</v>
      </c>
      <c r="AC154" s="96"/>
      <c r="AD154" s="96"/>
      <c r="AE154" s="96"/>
      <c r="AF154" s="96"/>
      <c r="AG154" s="96"/>
      <c r="AH154" s="96"/>
      <c r="AI154" s="96"/>
      <c r="AJ154" s="96"/>
      <c r="AK154" s="96"/>
      <c r="AL154" s="96"/>
      <c r="AM154" s="96">
        <f t="shared" si="15"/>
        <v>15000000</v>
      </c>
      <c r="AN154" s="96">
        <v>20000000</v>
      </c>
      <c r="AO154" s="96"/>
      <c r="AP154" s="96"/>
      <c r="AQ154" s="96"/>
      <c r="AR154" s="96"/>
      <c r="AS154" s="96"/>
      <c r="AT154" s="96"/>
      <c r="AU154" s="96"/>
      <c r="AV154" s="96"/>
      <c r="AW154" s="96"/>
      <c r="AX154" s="96"/>
      <c r="AY154" s="96">
        <f t="shared" si="16"/>
        <v>20000000</v>
      </c>
      <c r="AZ154" s="96">
        <v>20000000</v>
      </c>
      <c r="BA154" s="96"/>
      <c r="BB154" s="96"/>
      <c r="BC154" s="96"/>
      <c r="BD154" s="96"/>
      <c r="BE154" s="96"/>
      <c r="BF154" s="96"/>
      <c r="BG154" s="96"/>
      <c r="BH154" s="96"/>
      <c r="BI154" s="96"/>
      <c r="BJ154" s="96"/>
      <c r="BK154" s="96">
        <f t="shared" si="17"/>
        <v>20000000</v>
      </c>
      <c r="BL154" s="96">
        <f t="shared" ref="BL154:BL173" si="19">+AA154+AM154+AY154+BK154</f>
        <v>60000000</v>
      </c>
    </row>
    <row r="155" spans="1:64" ht="63" customHeight="1">
      <c r="A155" s="591"/>
      <c r="B155" s="594"/>
      <c r="C155" s="594"/>
      <c r="D155" s="594"/>
      <c r="E155" s="594"/>
      <c r="F155" s="594"/>
      <c r="G155" s="46" t="s">
        <v>787</v>
      </c>
      <c r="H155" s="47" t="s">
        <v>788</v>
      </c>
      <c r="I155" s="47" t="s">
        <v>788</v>
      </c>
      <c r="J155" s="46" t="s">
        <v>789</v>
      </c>
      <c r="K155" s="47" t="s">
        <v>718</v>
      </c>
      <c r="L155" s="46" t="s">
        <v>1195</v>
      </c>
      <c r="M155" s="48">
        <v>1</v>
      </c>
      <c r="N155" s="96">
        <v>120000000</v>
      </c>
      <c r="O155" s="96">
        <f t="shared" si="18"/>
        <v>120000000</v>
      </c>
      <c r="P155" s="96"/>
      <c r="Q155" s="96"/>
      <c r="R155" s="96"/>
      <c r="S155" s="96"/>
      <c r="T155" s="96"/>
      <c r="U155" s="96"/>
      <c r="V155" s="96"/>
      <c r="W155" s="96"/>
      <c r="X155" s="96"/>
      <c r="Y155" s="96"/>
      <c r="Z155" s="96"/>
      <c r="AA155" s="96">
        <f t="shared" ref="AA155:AA172" si="20">SUM(P155:Z155)</f>
        <v>0</v>
      </c>
      <c r="AB155" s="96"/>
      <c r="AC155" s="96"/>
      <c r="AD155" s="96"/>
      <c r="AE155" s="96"/>
      <c r="AF155" s="96"/>
      <c r="AG155" s="96"/>
      <c r="AH155" s="96"/>
      <c r="AI155" s="96"/>
      <c r="AJ155" s="96"/>
      <c r="AK155" s="96"/>
      <c r="AL155" s="96"/>
      <c r="AM155" s="96">
        <f t="shared" ref="AM155:AM172" si="21">SUM(AB155:AL155)</f>
        <v>0</v>
      </c>
      <c r="AN155" s="96">
        <v>60000000</v>
      </c>
      <c r="AO155" s="96"/>
      <c r="AP155" s="96"/>
      <c r="AQ155" s="96"/>
      <c r="AR155" s="96"/>
      <c r="AS155" s="96">
        <v>60000000</v>
      </c>
      <c r="AT155" s="96"/>
      <c r="AU155" s="96"/>
      <c r="AV155" s="96"/>
      <c r="AW155" s="96"/>
      <c r="AX155" s="96"/>
      <c r="AY155" s="96">
        <f t="shared" ref="AY155:AY173" si="22">SUM(AN155:AX155)</f>
        <v>120000000</v>
      </c>
      <c r="AZ155" s="96"/>
      <c r="BA155" s="96"/>
      <c r="BB155" s="96"/>
      <c r="BC155" s="96"/>
      <c r="BD155" s="96"/>
      <c r="BE155" s="96"/>
      <c r="BF155" s="96"/>
      <c r="BG155" s="96"/>
      <c r="BH155" s="96"/>
      <c r="BI155" s="96"/>
      <c r="BJ155" s="96"/>
      <c r="BK155" s="96">
        <f t="shared" ref="BK155:BK172" si="23">SUM(AZ155:BJ155)</f>
        <v>0</v>
      </c>
      <c r="BL155" s="96">
        <f t="shared" si="19"/>
        <v>120000000</v>
      </c>
    </row>
    <row r="156" spans="1:64" ht="63" customHeight="1">
      <c r="A156" s="591"/>
      <c r="B156" s="595"/>
      <c r="C156" s="595"/>
      <c r="D156" s="594"/>
      <c r="E156" s="595"/>
      <c r="F156" s="595"/>
      <c r="G156" s="46" t="s">
        <v>784</v>
      </c>
      <c r="H156" s="47" t="s">
        <v>790</v>
      </c>
      <c r="I156" s="47" t="s">
        <v>790</v>
      </c>
      <c r="J156" s="46">
        <v>450202204</v>
      </c>
      <c r="K156" s="47" t="s">
        <v>786</v>
      </c>
      <c r="L156" s="46" t="s">
        <v>1195</v>
      </c>
      <c r="M156" s="48">
        <v>5</v>
      </c>
      <c r="N156" s="96">
        <v>40000000</v>
      </c>
      <c r="O156" s="96">
        <f t="shared" si="18"/>
        <v>200000000</v>
      </c>
      <c r="P156" s="96"/>
      <c r="Q156" s="96"/>
      <c r="R156" s="96"/>
      <c r="S156" s="96"/>
      <c r="T156" s="96"/>
      <c r="U156" s="96"/>
      <c r="V156" s="96"/>
      <c r="W156" s="96"/>
      <c r="X156" s="96"/>
      <c r="Y156" s="96"/>
      <c r="Z156" s="96"/>
      <c r="AA156" s="96">
        <f t="shared" si="20"/>
        <v>0</v>
      </c>
      <c r="AB156" s="96">
        <v>40000000</v>
      </c>
      <c r="AC156" s="96"/>
      <c r="AD156" s="96"/>
      <c r="AE156" s="96"/>
      <c r="AF156" s="96"/>
      <c r="AG156" s="96"/>
      <c r="AH156" s="96"/>
      <c r="AI156" s="96"/>
      <c r="AJ156" s="96"/>
      <c r="AK156" s="96"/>
      <c r="AL156" s="96"/>
      <c r="AM156" s="96">
        <f t="shared" si="21"/>
        <v>40000000</v>
      </c>
      <c r="AN156" s="96">
        <v>80000000</v>
      </c>
      <c r="AO156" s="96"/>
      <c r="AP156" s="96"/>
      <c r="AQ156" s="96"/>
      <c r="AR156" s="96"/>
      <c r="AS156" s="96"/>
      <c r="AT156" s="96"/>
      <c r="AU156" s="96"/>
      <c r="AV156" s="96"/>
      <c r="AW156" s="96"/>
      <c r="AX156" s="96"/>
      <c r="AY156" s="96">
        <f t="shared" si="22"/>
        <v>80000000</v>
      </c>
      <c r="AZ156" s="96">
        <v>80000000</v>
      </c>
      <c r="BA156" s="96"/>
      <c r="BB156" s="96"/>
      <c r="BC156" s="96"/>
      <c r="BD156" s="96"/>
      <c r="BE156" s="96"/>
      <c r="BF156" s="96"/>
      <c r="BG156" s="96"/>
      <c r="BH156" s="96"/>
      <c r="BI156" s="96"/>
      <c r="BJ156" s="96"/>
      <c r="BK156" s="96">
        <f t="shared" si="23"/>
        <v>80000000</v>
      </c>
      <c r="BL156" s="96">
        <f t="shared" si="19"/>
        <v>200000000</v>
      </c>
    </row>
    <row r="157" spans="1:64" ht="60" customHeight="1">
      <c r="A157" s="591"/>
      <c r="B157" s="594">
        <v>41</v>
      </c>
      <c r="C157" s="594" t="s">
        <v>235</v>
      </c>
      <c r="D157" s="594"/>
      <c r="E157" s="46">
        <v>4101</v>
      </c>
      <c r="F157" s="593" t="s">
        <v>1219</v>
      </c>
      <c r="G157" s="46" t="s">
        <v>1220</v>
      </c>
      <c r="H157" s="47" t="s">
        <v>290</v>
      </c>
      <c r="I157" s="47" t="s">
        <v>290</v>
      </c>
      <c r="J157" s="46" t="s">
        <v>1221</v>
      </c>
      <c r="K157" s="47" t="s">
        <v>292</v>
      </c>
      <c r="L157" s="46" t="s">
        <v>1222</v>
      </c>
      <c r="M157" s="48">
        <v>2000</v>
      </c>
      <c r="N157" s="96">
        <v>1000000</v>
      </c>
      <c r="O157" s="96">
        <f t="shared" si="18"/>
        <v>2000000000</v>
      </c>
      <c r="P157" s="96">
        <v>500000000</v>
      </c>
      <c r="Q157" s="96"/>
      <c r="R157" s="96"/>
      <c r="S157" s="96"/>
      <c r="T157" s="96"/>
      <c r="U157" s="96"/>
      <c r="V157" s="96"/>
      <c r="W157" s="96"/>
      <c r="X157" s="96"/>
      <c r="Y157" s="96"/>
      <c r="Z157" s="96"/>
      <c r="AA157" s="96">
        <f t="shared" si="20"/>
        <v>500000000</v>
      </c>
      <c r="AB157" s="96">
        <v>500000000</v>
      </c>
      <c r="AC157" s="96"/>
      <c r="AD157" s="96"/>
      <c r="AE157" s="96"/>
      <c r="AF157" s="96"/>
      <c r="AG157" s="96"/>
      <c r="AH157" s="96"/>
      <c r="AI157" s="96"/>
      <c r="AJ157" s="96"/>
      <c r="AK157" s="96"/>
      <c r="AL157" s="96"/>
      <c r="AM157" s="96">
        <f t="shared" si="21"/>
        <v>500000000</v>
      </c>
      <c r="AN157" s="96">
        <v>500000000</v>
      </c>
      <c r="AO157" s="96"/>
      <c r="AP157" s="96"/>
      <c r="AQ157" s="96"/>
      <c r="AR157" s="96"/>
      <c r="AS157" s="96"/>
      <c r="AT157" s="96"/>
      <c r="AU157" s="96"/>
      <c r="AV157" s="96"/>
      <c r="AW157" s="96"/>
      <c r="AX157" s="96"/>
      <c r="AY157" s="96">
        <f t="shared" si="22"/>
        <v>500000000</v>
      </c>
      <c r="AZ157" s="96">
        <v>500000000</v>
      </c>
      <c r="BA157" s="96"/>
      <c r="BB157" s="96"/>
      <c r="BC157" s="96"/>
      <c r="BD157" s="96"/>
      <c r="BE157" s="96"/>
      <c r="BF157" s="96"/>
      <c r="BG157" s="96"/>
      <c r="BH157" s="96"/>
      <c r="BI157" s="96"/>
      <c r="BJ157" s="96"/>
      <c r="BK157" s="96">
        <f t="shared" si="23"/>
        <v>500000000</v>
      </c>
      <c r="BL157" s="96">
        <f t="shared" si="19"/>
        <v>2000000000</v>
      </c>
    </row>
    <row r="158" spans="1:64" ht="60" customHeight="1">
      <c r="A158" s="591"/>
      <c r="B158" s="594"/>
      <c r="C158" s="594"/>
      <c r="D158" s="594"/>
      <c r="E158" s="593">
        <v>4103</v>
      </c>
      <c r="F158" s="594"/>
      <c r="G158" s="46" t="s">
        <v>1223</v>
      </c>
      <c r="H158" s="47" t="s">
        <v>1224</v>
      </c>
      <c r="I158" s="47" t="s">
        <v>1224</v>
      </c>
      <c r="J158" s="46" t="s">
        <v>1225</v>
      </c>
      <c r="K158" s="47" t="s">
        <v>1226</v>
      </c>
      <c r="L158" s="46" t="s">
        <v>1222</v>
      </c>
      <c r="M158" s="48">
        <v>3000</v>
      </c>
      <c r="N158" s="96">
        <v>800000</v>
      </c>
      <c r="O158" s="96">
        <f t="shared" si="18"/>
        <v>2400000000</v>
      </c>
      <c r="P158" s="96">
        <v>200000000</v>
      </c>
      <c r="Q158" s="96"/>
      <c r="R158" s="96"/>
      <c r="S158" s="96"/>
      <c r="T158" s="96"/>
      <c r="U158" s="96">
        <v>260000000</v>
      </c>
      <c r="V158" s="96"/>
      <c r="W158" s="96"/>
      <c r="X158" s="96"/>
      <c r="Y158" s="96"/>
      <c r="Z158" s="96"/>
      <c r="AA158" s="96">
        <f t="shared" si="20"/>
        <v>460000000</v>
      </c>
      <c r="AB158" s="96">
        <v>400000000</v>
      </c>
      <c r="AC158" s="96"/>
      <c r="AD158" s="96"/>
      <c r="AE158" s="96"/>
      <c r="AF158" s="96"/>
      <c r="AG158" s="96">
        <v>300000000</v>
      </c>
      <c r="AH158" s="96"/>
      <c r="AI158" s="96"/>
      <c r="AJ158" s="96"/>
      <c r="AK158" s="96"/>
      <c r="AL158" s="96"/>
      <c r="AM158" s="96">
        <f t="shared" si="21"/>
        <v>700000000</v>
      </c>
      <c r="AN158" s="96">
        <v>320000000</v>
      </c>
      <c r="AO158" s="96"/>
      <c r="AP158" s="96"/>
      <c r="AQ158" s="96"/>
      <c r="AR158" s="96"/>
      <c r="AS158" s="96">
        <v>300000000</v>
      </c>
      <c r="AT158" s="96"/>
      <c r="AU158" s="96"/>
      <c r="AV158" s="96"/>
      <c r="AW158" s="96"/>
      <c r="AX158" s="96"/>
      <c r="AY158" s="96">
        <f t="shared" si="22"/>
        <v>620000000</v>
      </c>
      <c r="AZ158" s="96">
        <v>320000000</v>
      </c>
      <c r="BA158" s="96"/>
      <c r="BB158" s="96"/>
      <c r="BC158" s="96"/>
      <c r="BD158" s="96"/>
      <c r="BE158" s="96">
        <v>300000000</v>
      </c>
      <c r="BF158" s="96"/>
      <c r="BG158" s="96"/>
      <c r="BH158" s="96"/>
      <c r="BI158" s="96"/>
      <c r="BJ158" s="96"/>
      <c r="BK158" s="96">
        <f t="shared" si="23"/>
        <v>620000000</v>
      </c>
      <c r="BL158" s="96">
        <f t="shared" si="19"/>
        <v>2400000000</v>
      </c>
    </row>
    <row r="159" spans="1:64" ht="60" customHeight="1">
      <c r="A159" s="591"/>
      <c r="B159" s="594"/>
      <c r="C159" s="594"/>
      <c r="D159" s="594"/>
      <c r="E159" s="594"/>
      <c r="F159" s="594"/>
      <c r="G159" s="46" t="s">
        <v>1227</v>
      </c>
      <c r="H159" s="47" t="s">
        <v>1228</v>
      </c>
      <c r="I159" s="47" t="s">
        <v>1228</v>
      </c>
      <c r="J159" s="46" t="s">
        <v>1229</v>
      </c>
      <c r="K159" s="47" t="s">
        <v>1228</v>
      </c>
      <c r="L159" s="46" t="s">
        <v>1222</v>
      </c>
      <c r="M159" s="48">
        <v>2</v>
      </c>
      <c r="N159" s="96">
        <v>400000000</v>
      </c>
      <c r="O159" s="96">
        <f t="shared" si="18"/>
        <v>800000000</v>
      </c>
      <c r="P159" s="96"/>
      <c r="Q159" s="96"/>
      <c r="R159" s="96"/>
      <c r="S159" s="96"/>
      <c r="T159" s="96"/>
      <c r="U159" s="96"/>
      <c r="V159" s="96"/>
      <c r="W159" s="96"/>
      <c r="X159" s="96"/>
      <c r="Y159" s="96"/>
      <c r="Z159" s="96"/>
      <c r="AA159" s="96">
        <f t="shared" si="20"/>
        <v>0</v>
      </c>
      <c r="AB159" s="96"/>
      <c r="AC159" s="96"/>
      <c r="AD159" s="96"/>
      <c r="AE159" s="96"/>
      <c r="AF159" s="96"/>
      <c r="AG159" s="96"/>
      <c r="AH159" s="96"/>
      <c r="AI159" s="96"/>
      <c r="AJ159" s="96"/>
      <c r="AK159" s="96"/>
      <c r="AL159" s="96"/>
      <c r="AM159" s="96">
        <f t="shared" si="21"/>
        <v>0</v>
      </c>
      <c r="AN159" s="96">
        <v>200000000</v>
      </c>
      <c r="AO159" s="96"/>
      <c r="AP159" s="96"/>
      <c r="AQ159" s="96"/>
      <c r="AR159" s="96"/>
      <c r="AS159" s="96">
        <v>200000000</v>
      </c>
      <c r="AT159" s="96"/>
      <c r="AU159" s="96"/>
      <c r="AV159" s="96"/>
      <c r="AW159" s="96"/>
      <c r="AX159" s="96"/>
      <c r="AY159" s="96">
        <f t="shared" si="22"/>
        <v>400000000</v>
      </c>
      <c r="AZ159" s="96">
        <v>200000000</v>
      </c>
      <c r="BA159" s="96"/>
      <c r="BB159" s="96"/>
      <c r="BC159" s="96"/>
      <c r="BD159" s="96"/>
      <c r="BE159" s="96">
        <v>200000000</v>
      </c>
      <c r="BF159" s="96"/>
      <c r="BG159" s="96"/>
      <c r="BH159" s="96"/>
      <c r="BI159" s="96"/>
      <c r="BJ159" s="96"/>
      <c r="BK159" s="96">
        <f t="shared" si="23"/>
        <v>400000000</v>
      </c>
      <c r="BL159" s="96">
        <f t="shared" si="19"/>
        <v>800000000</v>
      </c>
    </row>
    <row r="160" spans="1:64" ht="60" customHeight="1">
      <c r="A160" s="591"/>
      <c r="B160" s="594"/>
      <c r="C160" s="594"/>
      <c r="D160" s="594"/>
      <c r="E160" s="594"/>
      <c r="F160" s="594"/>
      <c r="G160" s="46" t="s">
        <v>1230</v>
      </c>
      <c r="H160" s="47" t="s">
        <v>1231</v>
      </c>
      <c r="I160" s="47" t="s">
        <v>1231</v>
      </c>
      <c r="J160" s="46" t="s">
        <v>1232</v>
      </c>
      <c r="K160" s="47" t="s">
        <v>1233</v>
      </c>
      <c r="L160" s="46" t="s">
        <v>1222</v>
      </c>
      <c r="M160" s="48">
        <v>200</v>
      </c>
      <c r="N160" s="96">
        <v>2000000</v>
      </c>
      <c r="O160" s="96">
        <f t="shared" si="18"/>
        <v>400000000</v>
      </c>
      <c r="P160" s="96"/>
      <c r="Q160" s="96"/>
      <c r="R160" s="96"/>
      <c r="S160" s="96"/>
      <c r="T160" s="96"/>
      <c r="U160" s="96"/>
      <c r="V160" s="96"/>
      <c r="W160" s="96"/>
      <c r="X160" s="96"/>
      <c r="Y160" s="96"/>
      <c r="Z160" s="96"/>
      <c r="AA160" s="96">
        <f t="shared" si="20"/>
        <v>0</v>
      </c>
      <c r="AB160" s="96"/>
      <c r="AC160" s="96"/>
      <c r="AD160" s="96"/>
      <c r="AE160" s="96"/>
      <c r="AF160" s="96"/>
      <c r="AG160" s="96"/>
      <c r="AH160" s="96"/>
      <c r="AI160" s="96"/>
      <c r="AJ160" s="96"/>
      <c r="AK160" s="96"/>
      <c r="AL160" s="96"/>
      <c r="AM160" s="96">
        <f t="shared" si="21"/>
        <v>0</v>
      </c>
      <c r="AN160" s="96">
        <v>100000000</v>
      </c>
      <c r="AO160" s="96"/>
      <c r="AP160" s="96"/>
      <c r="AQ160" s="96"/>
      <c r="AR160" s="96"/>
      <c r="AS160" s="96">
        <v>100000000</v>
      </c>
      <c r="AT160" s="96"/>
      <c r="AU160" s="96"/>
      <c r="AV160" s="96"/>
      <c r="AW160" s="96"/>
      <c r="AX160" s="96"/>
      <c r="AY160" s="96">
        <f t="shared" si="22"/>
        <v>200000000</v>
      </c>
      <c r="AZ160" s="96">
        <v>100000000</v>
      </c>
      <c r="BA160" s="96"/>
      <c r="BB160" s="96"/>
      <c r="BC160" s="96"/>
      <c r="BD160" s="96"/>
      <c r="BE160" s="96">
        <v>100000000</v>
      </c>
      <c r="BF160" s="96"/>
      <c r="BG160" s="96"/>
      <c r="BH160" s="96"/>
      <c r="BI160" s="96"/>
      <c r="BJ160" s="96"/>
      <c r="BK160" s="96">
        <f t="shared" si="23"/>
        <v>200000000</v>
      </c>
      <c r="BL160" s="96">
        <f t="shared" si="19"/>
        <v>400000000</v>
      </c>
    </row>
    <row r="161" spans="1:64" ht="60" customHeight="1">
      <c r="A161" s="591"/>
      <c r="B161" s="594"/>
      <c r="C161" s="594"/>
      <c r="D161" s="594"/>
      <c r="E161" s="594"/>
      <c r="F161" s="594"/>
      <c r="G161" s="46" t="s">
        <v>1234</v>
      </c>
      <c r="H161" s="47" t="s">
        <v>1235</v>
      </c>
      <c r="I161" s="47" t="s">
        <v>1235</v>
      </c>
      <c r="J161" s="46" t="s">
        <v>1236</v>
      </c>
      <c r="K161" s="47" t="s">
        <v>1237</v>
      </c>
      <c r="L161" s="46" t="s">
        <v>1222</v>
      </c>
      <c r="M161" s="48">
        <v>1</v>
      </c>
      <c r="N161" s="96">
        <v>120000000</v>
      </c>
      <c r="O161" s="96">
        <f t="shared" si="18"/>
        <v>120000000</v>
      </c>
      <c r="P161" s="96">
        <v>30000000</v>
      </c>
      <c r="Q161" s="96"/>
      <c r="R161" s="96"/>
      <c r="S161" s="96"/>
      <c r="T161" s="96"/>
      <c r="U161" s="96"/>
      <c r="V161" s="96"/>
      <c r="W161" s="96"/>
      <c r="X161" s="96"/>
      <c r="Y161" s="96"/>
      <c r="Z161" s="96"/>
      <c r="AA161" s="96">
        <f t="shared" si="20"/>
        <v>30000000</v>
      </c>
      <c r="AB161" s="96">
        <v>30000000</v>
      </c>
      <c r="AC161" s="96"/>
      <c r="AD161" s="96"/>
      <c r="AE161" s="96"/>
      <c r="AF161" s="96"/>
      <c r="AG161" s="96"/>
      <c r="AH161" s="96"/>
      <c r="AI161" s="96"/>
      <c r="AJ161" s="96"/>
      <c r="AK161" s="96"/>
      <c r="AL161" s="96"/>
      <c r="AM161" s="96">
        <f t="shared" si="21"/>
        <v>30000000</v>
      </c>
      <c r="AN161" s="96">
        <v>30000000</v>
      </c>
      <c r="AO161" s="96"/>
      <c r="AP161" s="96"/>
      <c r="AQ161" s="96"/>
      <c r="AR161" s="96"/>
      <c r="AS161" s="96"/>
      <c r="AT161" s="96"/>
      <c r="AU161" s="96"/>
      <c r="AV161" s="96"/>
      <c r="AW161" s="96"/>
      <c r="AX161" s="96"/>
      <c r="AY161" s="96">
        <f t="shared" si="22"/>
        <v>30000000</v>
      </c>
      <c r="AZ161" s="96">
        <v>30000000</v>
      </c>
      <c r="BA161" s="96"/>
      <c r="BB161" s="96"/>
      <c r="BC161" s="96"/>
      <c r="BD161" s="96"/>
      <c r="BE161" s="96"/>
      <c r="BF161" s="96"/>
      <c r="BG161" s="96"/>
      <c r="BH161" s="96"/>
      <c r="BI161" s="96"/>
      <c r="BJ161" s="96"/>
      <c r="BK161" s="96">
        <f t="shared" si="23"/>
        <v>30000000</v>
      </c>
      <c r="BL161" s="96">
        <f t="shared" si="19"/>
        <v>120000000</v>
      </c>
    </row>
    <row r="162" spans="1:64" ht="60" customHeight="1">
      <c r="A162" s="591"/>
      <c r="B162" s="595"/>
      <c r="C162" s="595"/>
      <c r="D162" s="595"/>
      <c r="E162" s="46">
        <v>4199</v>
      </c>
      <c r="F162" s="595"/>
      <c r="G162" s="46" t="s">
        <v>1238</v>
      </c>
      <c r="H162" s="47" t="s">
        <v>225</v>
      </c>
      <c r="I162" s="47" t="s">
        <v>1239</v>
      </c>
      <c r="J162" s="46" t="s">
        <v>1240</v>
      </c>
      <c r="K162" s="47" t="s">
        <v>1054</v>
      </c>
      <c r="L162" s="46" t="s">
        <v>1222</v>
      </c>
      <c r="M162" s="48">
        <v>1</v>
      </c>
      <c r="N162" s="96">
        <v>80000000</v>
      </c>
      <c r="O162" s="96">
        <f t="shared" si="18"/>
        <v>80000000</v>
      </c>
      <c r="P162" s="96"/>
      <c r="Q162" s="96"/>
      <c r="R162" s="96"/>
      <c r="S162" s="96"/>
      <c r="T162" s="96"/>
      <c r="U162" s="96"/>
      <c r="V162" s="96"/>
      <c r="W162" s="96"/>
      <c r="X162" s="96"/>
      <c r="Y162" s="96"/>
      <c r="Z162" s="96"/>
      <c r="AA162" s="96">
        <f t="shared" si="20"/>
        <v>0</v>
      </c>
      <c r="AB162" s="96">
        <v>80000000</v>
      </c>
      <c r="AC162" s="96"/>
      <c r="AD162" s="96"/>
      <c r="AE162" s="96"/>
      <c r="AF162" s="96"/>
      <c r="AG162" s="96"/>
      <c r="AH162" s="96"/>
      <c r="AI162" s="96"/>
      <c r="AJ162" s="96"/>
      <c r="AK162" s="96"/>
      <c r="AL162" s="96"/>
      <c r="AM162" s="96">
        <f t="shared" si="21"/>
        <v>80000000</v>
      </c>
      <c r="AN162" s="96"/>
      <c r="AO162" s="96"/>
      <c r="AP162" s="96"/>
      <c r="AQ162" s="96"/>
      <c r="AR162" s="96"/>
      <c r="AS162" s="96"/>
      <c r="AT162" s="96"/>
      <c r="AU162" s="96"/>
      <c r="AV162" s="96"/>
      <c r="AW162" s="96"/>
      <c r="AX162" s="96"/>
      <c r="AY162" s="96">
        <f t="shared" si="22"/>
        <v>0</v>
      </c>
      <c r="AZ162" s="96"/>
      <c r="BA162" s="96"/>
      <c r="BB162" s="96"/>
      <c r="BC162" s="96"/>
      <c r="BD162" s="96"/>
      <c r="BE162" s="96"/>
      <c r="BF162" s="96"/>
      <c r="BG162" s="96"/>
      <c r="BH162" s="96"/>
      <c r="BI162" s="96"/>
      <c r="BJ162" s="96"/>
      <c r="BK162" s="96">
        <f t="shared" si="23"/>
        <v>0</v>
      </c>
      <c r="BL162" s="96">
        <f t="shared" si="19"/>
        <v>80000000</v>
      </c>
    </row>
    <row r="163" spans="1:64" ht="43.15">
      <c r="A163" s="591"/>
      <c r="B163" s="593">
        <v>41</v>
      </c>
      <c r="C163" s="593" t="s">
        <v>235</v>
      </c>
      <c r="D163" s="593" t="s">
        <v>1241</v>
      </c>
      <c r="E163" s="593">
        <v>4101</v>
      </c>
      <c r="F163" s="593" t="s">
        <v>801</v>
      </c>
      <c r="G163" s="46">
        <v>4101031</v>
      </c>
      <c r="H163" s="47" t="s">
        <v>287</v>
      </c>
      <c r="I163" s="47" t="s">
        <v>287</v>
      </c>
      <c r="J163" s="46">
        <v>410103100</v>
      </c>
      <c r="K163" s="47" t="s">
        <v>288</v>
      </c>
      <c r="L163" s="46" t="s">
        <v>1195</v>
      </c>
      <c r="M163" s="48">
        <v>1</v>
      </c>
      <c r="N163" s="96">
        <v>96000000</v>
      </c>
      <c r="O163" s="96">
        <f t="shared" si="18"/>
        <v>96000000</v>
      </c>
      <c r="P163" s="96">
        <v>24000000</v>
      </c>
      <c r="Q163" s="96"/>
      <c r="R163" s="96"/>
      <c r="S163" s="96"/>
      <c r="T163" s="96"/>
      <c r="U163" s="96"/>
      <c r="V163" s="96"/>
      <c r="W163" s="96"/>
      <c r="X163" s="96"/>
      <c r="Y163" s="96"/>
      <c r="Z163" s="96"/>
      <c r="AA163" s="96">
        <f t="shared" si="20"/>
        <v>24000000</v>
      </c>
      <c r="AB163" s="96">
        <v>24000000</v>
      </c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>
        <f t="shared" si="21"/>
        <v>24000000</v>
      </c>
      <c r="AN163" s="96">
        <v>24000000</v>
      </c>
      <c r="AO163" s="96"/>
      <c r="AP163" s="96"/>
      <c r="AQ163" s="96"/>
      <c r="AR163" s="96"/>
      <c r="AS163" s="96"/>
      <c r="AT163" s="96"/>
      <c r="AU163" s="96"/>
      <c r="AV163" s="96"/>
      <c r="AW163" s="96"/>
      <c r="AX163" s="96"/>
      <c r="AY163" s="96">
        <f t="shared" si="22"/>
        <v>24000000</v>
      </c>
      <c r="AZ163" s="96">
        <v>24000000</v>
      </c>
      <c r="BA163" s="96"/>
      <c r="BB163" s="96"/>
      <c r="BC163" s="96"/>
      <c r="BD163" s="96"/>
      <c r="BE163" s="96"/>
      <c r="BF163" s="96"/>
      <c r="BG163" s="96"/>
      <c r="BH163" s="96"/>
      <c r="BI163" s="96"/>
      <c r="BJ163" s="96"/>
      <c r="BK163" s="96">
        <f t="shared" si="23"/>
        <v>24000000</v>
      </c>
      <c r="BL163" s="96">
        <f t="shared" si="19"/>
        <v>96000000</v>
      </c>
    </row>
    <row r="164" spans="1:64" ht="43.15">
      <c r="A164" s="591"/>
      <c r="B164" s="594"/>
      <c r="C164" s="594"/>
      <c r="D164" s="594"/>
      <c r="E164" s="594"/>
      <c r="F164" s="594"/>
      <c r="G164" s="46">
        <v>4101031</v>
      </c>
      <c r="H164" s="47" t="s">
        <v>287</v>
      </c>
      <c r="I164" s="47" t="s">
        <v>287</v>
      </c>
      <c r="J164" s="46">
        <v>410103110</v>
      </c>
      <c r="K164" s="47" t="s">
        <v>289</v>
      </c>
      <c r="L164" s="46" t="s">
        <v>1195</v>
      </c>
      <c r="M164" s="48">
        <v>1</v>
      </c>
      <c r="N164" s="96">
        <v>96000000</v>
      </c>
      <c r="O164" s="96">
        <f>+M164*N164</f>
        <v>96000000</v>
      </c>
      <c r="P164" s="96">
        <v>24000000</v>
      </c>
      <c r="Q164" s="96"/>
      <c r="R164" s="96"/>
      <c r="S164" s="96"/>
      <c r="T164" s="96"/>
      <c r="U164" s="96"/>
      <c r="V164" s="96"/>
      <c r="W164" s="96"/>
      <c r="X164" s="96"/>
      <c r="Y164" s="96"/>
      <c r="Z164" s="96"/>
      <c r="AA164" s="96">
        <f>SUM(P164:Z164)</f>
        <v>24000000</v>
      </c>
      <c r="AB164" s="96">
        <v>24000000</v>
      </c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>
        <f>SUM(AB164:AL164)</f>
        <v>24000000</v>
      </c>
      <c r="AN164" s="96">
        <v>24000000</v>
      </c>
      <c r="AO164" s="96"/>
      <c r="AP164" s="96"/>
      <c r="AQ164" s="96"/>
      <c r="AR164" s="96"/>
      <c r="AS164" s="96"/>
      <c r="AT164" s="96"/>
      <c r="AU164" s="96"/>
      <c r="AV164" s="96"/>
      <c r="AW164" s="96"/>
      <c r="AX164" s="96"/>
      <c r="AY164" s="96">
        <f t="shared" si="22"/>
        <v>24000000</v>
      </c>
      <c r="AZ164" s="96">
        <v>24000000</v>
      </c>
      <c r="BA164" s="96"/>
      <c r="BB164" s="96"/>
      <c r="BC164" s="96"/>
      <c r="BD164" s="96"/>
      <c r="BE164" s="96"/>
      <c r="BF164" s="96"/>
      <c r="BG164" s="96"/>
      <c r="BH164" s="96"/>
      <c r="BI164" s="96"/>
      <c r="BJ164" s="96"/>
      <c r="BK164" s="96">
        <f t="shared" si="23"/>
        <v>24000000</v>
      </c>
      <c r="BL164" s="96">
        <f t="shared" si="19"/>
        <v>96000000</v>
      </c>
    </row>
    <row r="165" spans="1:64" ht="43.15">
      <c r="A165" s="591"/>
      <c r="B165" s="594"/>
      <c r="C165" s="594"/>
      <c r="D165" s="594"/>
      <c r="E165" s="594"/>
      <c r="F165" s="594"/>
      <c r="G165" s="46">
        <v>4101031</v>
      </c>
      <c r="H165" s="47" t="s">
        <v>287</v>
      </c>
      <c r="I165" s="47" t="s">
        <v>287</v>
      </c>
      <c r="J165" s="46">
        <v>410103110</v>
      </c>
      <c r="K165" s="47" t="s">
        <v>289</v>
      </c>
      <c r="L165" s="46" t="s">
        <v>1195</v>
      </c>
      <c r="M165" s="48">
        <v>1</v>
      </c>
      <c r="N165" s="96">
        <v>144000000</v>
      </c>
      <c r="O165" s="96">
        <f t="shared" si="18"/>
        <v>144000000</v>
      </c>
      <c r="P165" s="96">
        <v>36000000</v>
      </c>
      <c r="Q165" s="96"/>
      <c r="R165" s="96"/>
      <c r="S165" s="96"/>
      <c r="T165" s="96"/>
      <c r="U165" s="96"/>
      <c r="V165" s="96"/>
      <c r="W165" s="96"/>
      <c r="X165" s="96"/>
      <c r="Y165" s="96"/>
      <c r="Z165" s="96"/>
      <c r="AA165" s="96">
        <f t="shared" si="20"/>
        <v>36000000</v>
      </c>
      <c r="AB165" s="96">
        <v>36000000</v>
      </c>
      <c r="AC165" s="96"/>
      <c r="AD165" s="96"/>
      <c r="AE165" s="96"/>
      <c r="AF165" s="96"/>
      <c r="AG165" s="96"/>
      <c r="AH165" s="96"/>
      <c r="AI165" s="96"/>
      <c r="AJ165" s="96"/>
      <c r="AK165" s="96"/>
      <c r="AL165" s="96"/>
      <c r="AM165" s="96">
        <f t="shared" si="21"/>
        <v>36000000</v>
      </c>
      <c r="AN165" s="96">
        <v>36000000</v>
      </c>
      <c r="AO165" s="96"/>
      <c r="AP165" s="96"/>
      <c r="AQ165" s="96"/>
      <c r="AR165" s="96"/>
      <c r="AS165" s="96"/>
      <c r="AT165" s="96"/>
      <c r="AU165" s="96"/>
      <c r="AV165" s="96"/>
      <c r="AW165" s="96"/>
      <c r="AX165" s="96"/>
      <c r="AY165" s="96">
        <f t="shared" si="22"/>
        <v>36000000</v>
      </c>
      <c r="AZ165" s="96">
        <f>SUM(AO165:AY165)</f>
        <v>36000000</v>
      </c>
      <c r="BA165" s="96"/>
      <c r="BB165" s="96"/>
      <c r="BC165" s="96"/>
      <c r="BD165" s="96"/>
      <c r="BE165" s="96"/>
      <c r="BF165" s="96"/>
      <c r="BG165" s="96"/>
      <c r="BH165" s="96"/>
      <c r="BI165" s="96"/>
      <c r="BJ165" s="96"/>
      <c r="BK165" s="96">
        <f t="shared" si="23"/>
        <v>36000000</v>
      </c>
      <c r="BL165" s="96">
        <f t="shared" si="19"/>
        <v>144000000</v>
      </c>
    </row>
    <row r="166" spans="1:64" ht="28.9">
      <c r="A166" s="591"/>
      <c r="B166" s="594"/>
      <c r="C166" s="594"/>
      <c r="D166" s="594"/>
      <c r="E166" s="594"/>
      <c r="F166" s="594"/>
      <c r="G166" s="46">
        <v>4101042</v>
      </c>
      <c r="H166" s="47" t="s">
        <v>290</v>
      </c>
      <c r="I166" s="47" t="s">
        <v>290</v>
      </c>
      <c r="J166" s="46">
        <v>410104200</v>
      </c>
      <c r="K166" s="47" t="s">
        <v>291</v>
      </c>
      <c r="L166" s="46" t="s">
        <v>1195</v>
      </c>
      <c r="M166" s="48">
        <v>200</v>
      </c>
      <c r="N166" s="96">
        <v>2000000</v>
      </c>
      <c r="O166" s="96">
        <f>+M166*N166</f>
        <v>400000000</v>
      </c>
      <c r="P166" s="96"/>
      <c r="Q166" s="96"/>
      <c r="R166" s="96"/>
      <c r="S166" s="96"/>
      <c r="T166" s="96"/>
      <c r="U166" s="96"/>
      <c r="V166" s="96"/>
      <c r="W166" s="96"/>
      <c r="X166" s="96"/>
      <c r="Y166" s="96"/>
      <c r="Z166" s="96"/>
      <c r="AA166" s="96">
        <f>SUM(P166:Z166)</f>
        <v>0</v>
      </c>
      <c r="AB166" s="96"/>
      <c r="AC166" s="96"/>
      <c r="AD166" s="96"/>
      <c r="AE166" s="96"/>
      <c r="AF166" s="96"/>
      <c r="AG166" s="96"/>
      <c r="AH166" s="96"/>
      <c r="AI166" s="96"/>
      <c r="AJ166" s="96"/>
      <c r="AK166" s="96"/>
      <c r="AL166" s="96"/>
      <c r="AM166" s="96">
        <f>SUM(AB166:AL166)</f>
        <v>0</v>
      </c>
      <c r="AN166" s="96">
        <v>100000000</v>
      </c>
      <c r="AO166" s="96"/>
      <c r="AP166" s="96"/>
      <c r="AQ166" s="96"/>
      <c r="AR166" s="96"/>
      <c r="AS166" s="96">
        <v>100000000</v>
      </c>
      <c r="AT166" s="96"/>
      <c r="AU166" s="96"/>
      <c r="AV166" s="96"/>
      <c r="AW166" s="96"/>
      <c r="AX166" s="96"/>
      <c r="AY166" s="96">
        <f t="shared" si="22"/>
        <v>200000000</v>
      </c>
      <c r="AZ166" s="96">
        <v>100000000</v>
      </c>
      <c r="BA166" s="96"/>
      <c r="BB166" s="96"/>
      <c r="BC166" s="96"/>
      <c r="BD166" s="96"/>
      <c r="BE166" s="96">
        <v>100000000</v>
      </c>
      <c r="BF166" s="96"/>
      <c r="BG166" s="96"/>
      <c r="BH166" s="96"/>
      <c r="BI166" s="96"/>
      <c r="BJ166" s="96"/>
      <c r="BK166" s="96">
        <f t="shared" si="23"/>
        <v>200000000</v>
      </c>
      <c r="BL166" s="96">
        <f t="shared" si="19"/>
        <v>400000000</v>
      </c>
    </row>
    <row r="167" spans="1:64" ht="28.9">
      <c r="A167" s="591"/>
      <c r="B167" s="594"/>
      <c r="C167" s="594"/>
      <c r="D167" s="594"/>
      <c r="E167" s="594"/>
      <c r="F167" s="594"/>
      <c r="G167" s="46">
        <v>4101042</v>
      </c>
      <c r="H167" s="47" t="s">
        <v>290</v>
      </c>
      <c r="I167" s="47" t="s">
        <v>290</v>
      </c>
      <c r="J167" s="46">
        <v>410104201</v>
      </c>
      <c r="K167" s="47" t="s">
        <v>292</v>
      </c>
      <c r="L167" s="46" t="s">
        <v>1195</v>
      </c>
      <c r="M167" s="48">
        <v>1</v>
      </c>
      <c r="N167" s="96">
        <v>96000000</v>
      </c>
      <c r="O167" s="96">
        <f t="shared" si="18"/>
        <v>96000000</v>
      </c>
      <c r="P167" s="96">
        <v>24000000</v>
      </c>
      <c r="Q167" s="96"/>
      <c r="R167" s="96"/>
      <c r="S167" s="96"/>
      <c r="T167" s="96"/>
      <c r="U167" s="96"/>
      <c r="V167" s="96"/>
      <c r="W167" s="96"/>
      <c r="X167" s="96"/>
      <c r="Y167" s="96"/>
      <c r="Z167" s="96"/>
      <c r="AA167" s="96">
        <f>SUM(P167:Z167)</f>
        <v>24000000</v>
      </c>
      <c r="AB167" s="96">
        <v>24000000</v>
      </c>
      <c r="AC167" s="96"/>
      <c r="AD167" s="96"/>
      <c r="AE167" s="96"/>
      <c r="AF167" s="96"/>
      <c r="AG167" s="96"/>
      <c r="AH167" s="96"/>
      <c r="AI167" s="96"/>
      <c r="AJ167" s="96"/>
      <c r="AK167" s="96"/>
      <c r="AL167" s="96"/>
      <c r="AM167" s="96">
        <f>SUM(AB167:AL167)</f>
        <v>24000000</v>
      </c>
      <c r="AN167" s="96">
        <v>24000000</v>
      </c>
      <c r="AO167" s="96"/>
      <c r="AP167" s="96"/>
      <c r="AQ167" s="96"/>
      <c r="AR167" s="96"/>
      <c r="AS167" s="96"/>
      <c r="AT167" s="96"/>
      <c r="AU167" s="96"/>
      <c r="AV167" s="96"/>
      <c r="AW167" s="96"/>
      <c r="AX167" s="96"/>
      <c r="AY167" s="96">
        <f t="shared" si="22"/>
        <v>24000000</v>
      </c>
      <c r="AZ167" s="96">
        <v>24000000</v>
      </c>
      <c r="BA167" s="96"/>
      <c r="BB167" s="96"/>
      <c r="BC167" s="96"/>
      <c r="BD167" s="96"/>
      <c r="BE167" s="96"/>
      <c r="BF167" s="96"/>
      <c r="BG167" s="96"/>
      <c r="BH167" s="96"/>
      <c r="BI167" s="96"/>
      <c r="BJ167" s="96"/>
      <c r="BK167" s="96">
        <f t="shared" si="23"/>
        <v>24000000</v>
      </c>
      <c r="BL167" s="96">
        <f t="shared" si="19"/>
        <v>96000000</v>
      </c>
    </row>
    <row r="168" spans="1:64" ht="43.15">
      <c r="A168" s="591"/>
      <c r="B168" s="594"/>
      <c r="C168" s="594"/>
      <c r="D168" s="594"/>
      <c r="E168" s="595"/>
      <c r="F168" s="594"/>
      <c r="G168" s="46">
        <v>4101047</v>
      </c>
      <c r="H168" s="47" t="s">
        <v>293</v>
      </c>
      <c r="I168" s="47" t="s">
        <v>293</v>
      </c>
      <c r="J168" s="46">
        <v>410104702</v>
      </c>
      <c r="K168" s="47" t="s">
        <v>294</v>
      </c>
      <c r="L168" s="46" t="s">
        <v>1195</v>
      </c>
      <c r="M168" s="48">
        <v>8</v>
      </c>
      <c r="N168" s="96">
        <v>15000000</v>
      </c>
      <c r="O168" s="96">
        <f t="shared" si="18"/>
        <v>120000000</v>
      </c>
      <c r="P168" s="96">
        <v>30000000</v>
      </c>
      <c r="Q168" s="96"/>
      <c r="R168" s="96"/>
      <c r="S168" s="96"/>
      <c r="T168" s="96"/>
      <c r="U168" s="96"/>
      <c r="V168" s="96"/>
      <c r="W168" s="96"/>
      <c r="X168" s="96"/>
      <c r="Y168" s="96"/>
      <c r="Z168" s="96"/>
      <c r="AA168" s="96">
        <f t="shared" si="20"/>
        <v>30000000</v>
      </c>
      <c r="AB168" s="96">
        <v>30000000</v>
      </c>
      <c r="AC168" s="96"/>
      <c r="AD168" s="96"/>
      <c r="AE168" s="96"/>
      <c r="AF168" s="96"/>
      <c r="AG168" s="96"/>
      <c r="AH168" s="96"/>
      <c r="AI168" s="96"/>
      <c r="AJ168" s="96"/>
      <c r="AK168" s="96"/>
      <c r="AL168" s="96"/>
      <c r="AM168" s="96">
        <f t="shared" si="21"/>
        <v>30000000</v>
      </c>
      <c r="AN168" s="96">
        <v>30000000</v>
      </c>
      <c r="AO168" s="96"/>
      <c r="AP168" s="96"/>
      <c r="AQ168" s="96"/>
      <c r="AR168" s="96"/>
      <c r="AS168" s="96"/>
      <c r="AT168" s="96"/>
      <c r="AU168" s="96"/>
      <c r="AV168" s="96"/>
      <c r="AW168" s="96"/>
      <c r="AX168" s="96"/>
      <c r="AY168" s="96">
        <f t="shared" si="22"/>
        <v>30000000</v>
      </c>
      <c r="AZ168" s="96">
        <v>30000000</v>
      </c>
      <c r="BA168" s="96"/>
      <c r="BB168" s="96"/>
      <c r="BC168" s="96"/>
      <c r="BD168" s="96"/>
      <c r="BE168" s="96"/>
      <c r="BF168" s="96"/>
      <c r="BG168" s="96"/>
      <c r="BH168" s="96"/>
      <c r="BI168" s="96"/>
      <c r="BJ168" s="96"/>
      <c r="BK168" s="96">
        <f t="shared" si="23"/>
        <v>30000000</v>
      </c>
      <c r="BL168" s="96">
        <f t="shared" si="19"/>
        <v>120000000</v>
      </c>
    </row>
    <row r="169" spans="1:64" ht="43.15">
      <c r="A169" s="591"/>
      <c r="B169" s="594"/>
      <c r="C169" s="594"/>
      <c r="D169" s="594"/>
      <c r="E169" s="46">
        <v>4103</v>
      </c>
      <c r="F169" s="594"/>
      <c r="G169" s="46" t="s">
        <v>802</v>
      </c>
      <c r="H169" s="47" t="s">
        <v>803</v>
      </c>
      <c r="I169" s="47" t="s">
        <v>804</v>
      </c>
      <c r="J169" s="46" t="s">
        <v>805</v>
      </c>
      <c r="K169" s="47" t="s">
        <v>806</v>
      </c>
      <c r="L169" s="46" t="s">
        <v>1195</v>
      </c>
      <c r="M169" s="48">
        <v>1</v>
      </c>
      <c r="N169" s="96">
        <v>70000000</v>
      </c>
      <c r="O169" s="96">
        <f t="shared" si="18"/>
        <v>70000000</v>
      </c>
      <c r="P169" s="96"/>
      <c r="Q169" s="96"/>
      <c r="R169" s="96"/>
      <c r="S169" s="96"/>
      <c r="T169" s="96"/>
      <c r="U169" s="96"/>
      <c r="V169" s="96"/>
      <c r="W169" s="96"/>
      <c r="X169" s="96"/>
      <c r="Y169" s="96"/>
      <c r="Z169" s="96"/>
      <c r="AA169" s="96">
        <f t="shared" si="20"/>
        <v>0</v>
      </c>
      <c r="AB169" s="96">
        <v>70000000</v>
      </c>
      <c r="AC169" s="96"/>
      <c r="AD169" s="96"/>
      <c r="AE169" s="96"/>
      <c r="AF169" s="96"/>
      <c r="AG169" s="96"/>
      <c r="AH169" s="96"/>
      <c r="AI169" s="96"/>
      <c r="AJ169" s="96"/>
      <c r="AK169" s="96"/>
      <c r="AL169" s="96"/>
      <c r="AM169" s="96">
        <f t="shared" si="21"/>
        <v>70000000</v>
      </c>
      <c r="AN169" s="96"/>
      <c r="AO169" s="96"/>
      <c r="AP169" s="96"/>
      <c r="AQ169" s="96"/>
      <c r="AR169" s="96"/>
      <c r="AS169" s="96"/>
      <c r="AT169" s="96"/>
      <c r="AU169" s="96"/>
      <c r="AV169" s="96"/>
      <c r="AW169" s="96"/>
      <c r="AX169" s="96"/>
      <c r="AY169" s="96">
        <f t="shared" si="22"/>
        <v>0</v>
      </c>
      <c r="AZ169" s="96"/>
      <c r="BA169" s="96"/>
      <c r="BB169" s="96"/>
      <c r="BC169" s="96"/>
      <c r="BD169" s="96"/>
      <c r="BE169" s="96"/>
      <c r="BF169" s="96"/>
      <c r="BG169" s="96"/>
      <c r="BH169" s="96"/>
      <c r="BI169" s="96"/>
      <c r="BJ169" s="96"/>
      <c r="BK169" s="96">
        <f t="shared" si="23"/>
        <v>0</v>
      </c>
      <c r="BL169" s="96">
        <f t="shared" si="19"/>
        <v>70000000</v>
      </c>
    </row>
    <row r="170" spans="1:64" ht="43.15">
      <c r="A170" s="591"/>
      <c r="B170" s="595"/>
      <c r="C170" s="595"/>
      <c r="D170" s="594"/>
      <c r="E170" s="46">
        <v>4103</v>
      </c>
      <c r="F170" s="594"/>
      <c r="G170" s="46" t="s">
        <v>802</v>
      </c>
      <c r="H170" s="47" t="s">
        <v>803</v>
      </c>
      <c r="I170" s="47" t="s">
        <v>807</v>
      </c>
      <c r="J170" s="46" t="s">
        <v>805</v>
      </c>
      <c r="K170" s="47" t="s">
        <v>807</v>
      </c>
      <c r="L170" s="46" t="s">
        <v>1195</v>
      </c>
      <c r="M170" s="48">
        <v>1</v>
      </c>
      <c r="N170" s="96">
        <v>80000000</v>
      </c>
      <c r="O170" s="96">
        <f t="shared" si="18"/>
        <v>80000000</v>
      </c>
      <c r="P170" s="96"/>
      <c r="Q170" s="96"/>
      <c r="R170" s="96"/>
      <c r="S170" s="96"/>
      <c r="T170" s="96"/>
      <c r="U170" s="96"/>
      <c r="V170" s="96"/>
      <c r="W170" s="96"/>
      <c r="X170" s="96"/>
      <c r="Y170" s="96"/>
      <c r="Z170" s="96"/>
      <c r="AA170" s="96">
        <f t="shared" si="20"/>
        <v>0</v>
      </c>
      <c r="AB170" s="96"/>
      <c r="AC170" s="96"/>
      <c r="AD170" s="96"/>
      <c r="AE170" s="96"/>
      <c r="AF170" s="96"/>
      <c r="AG170" s="96"/>
      <c r="AH170" s="96"/>
      <c r="AI170" s="96"/>
      <c r="AJ170" s="96"/>
      <c r="AK170" s="96"/>
      <c r="AL170" s="96"/>
      <c r="AM170" s="96">
        <f t="shared" si="21"/>
        <v>0</v>
      </c>
      <c r="AN170" s="96">
        <v>80000000</v>
      </c>
      <c r="AO170" s="96"/>
      <c r="AP170" s="96"/>
      <c r="AQ170" s="96"/>
      <c r="AR170" s="96"/>
      <c r="AS170" s="96"/>
      <c r="AT170" s="96"/>
      <c r="AU170" s="96"/>
      <c r="AV170" s="96"/>
      <c r="AW170" s="96"/>
      <c r="AX170" s="96"/>
      <c r="AY170" s="96">
        <f t="shared" si="22"/>
        <v>80000000</v>
      </c>
      <c r="AZ170" s="96"/>
      <c r="BA170" s="96"/>
      <c r="BB170" s="96"/>
      <c r="BC170" s="96"/>
      <c r="BD170" s="96"/>
      <c r="BE170" s="96"/>
      <c r="BF170" s="96"/>
      <c r="BG170" s="96"/>
      <c r="BH170" s="96"/>
      <c r="BI170" s="96"/>
      <c r="BJ170" s="96"/>
      <c r="BK170" s="96">
        <f t="shared" si="23"/>
        <v>0</v>
      </c>
      <c r="BL170" s="96">
        <f t="shared" si="19"/>
        <v>80000000</v>
      </c>
    </row>
    <row r="171" spans="1:64" ht="49.5" customHeight="1">
      <c r="A171" s="591"/>
      <c r="B171" s="46">
        <v>45</v>
      </c>
      <c r="C171" s="46" t="s">
        <v>170</v>
      </c>
      <c r="D171" s="594"/>
      <c r="E171" s="46">
        <v>4503</v>
      </c>
      <c r="F171" s="595"/>
      <c r="G171" s="46">
        <v>4503012</v>
      </c>
      <c r="H171" s="47" t="s">
        <v>285</v>
      </c>
      <c r="I171" s="47" t="s">
        <v>285</v>
      </c>
      <c r="J171" s="46">
        <v>450301200</v>
      </c>
      <c r="K171" s="47" t="s">
        <v>286</v>
      </c>
      <c r="L171" s="46" t="s">
        <v>1195</v>
      </c>
      <c r="M171" s="48">
        <v>1</v>
      </c>
      <c r="N171" s="96">
        <v>96000000</v>
      </c>
      <c r="O171" s="96">
        <f t="shared" si="18"/>
        <v>96000000</v>
      </c>
      <c r="P171" s="96">
        <v>24000000</v>
      </c>
      <c r="Q171" s="96"/>
      <c r="R171" s="96"/>
      <c r="S171" s="96"/>
      <c r="T171" s="96"/>
      <c r="U171" s="96"/>
      <c r="V171" s="96"/>
      <c r="W171" s="96"/>
      <c r="X171" s="96"/>
      <c r="Y171" s="96"/>
      <c r="Z171" s="96"/>
      <c r="AA171" s="96">
        <f t="shared" si="20"/>
        <v>24000000</v>
      </c>
      <c r="AB171" s="96">
        <v>24000000</v>
      </c>
      <c r="AC171" s="96"/>
      <c r="AD171" s="96"/>
      <c r="AE171" s="96"/>
      <c r="AF171" s="96"/>
      <c r="AG171" s="96"/>
      <c r="AH171" s="96"/>
      <c r="AI171" s="96"/>
      <c r="AJ171" s="96"/>
      <c r="AK171" s="96"/>
      <c r="AL171" s="96"/>
      <c r="AM171" s="96">
        <f t="shared" si="21"/>
        <v>24000000</v>
      </c>
      <c r="AN171" s="96">
        <v>24000000</v>
      </c>
      <c r="AO171" s="96"/>
      <c r="AP171" s="96"/>
      <c r="AQ171" s="96"/>
      <c r="AR171" s="96"/>
      <c r="AS171" s="96"/>
      <c r="AT171" s="96"/>
      <c r="AU171" s="96"/>
      <c r="AV171" s="96"/>
      <c r="AW171" s="96"/>
      <c r="AX171" s="96"/>
      <c r="AY171" s="96">
        <f t="shared" si="22"/>
        <v>24000000</v>
      </c>
      <c r="AZ171" s="96">
        <v>24000000</v>
      </c>
      <c r="BA171" s="96"/>
      <c r="BB171" s="96"/>
      <c r="BC171" s="96"/>
      <c r="BD171" s="96"/>
      <c r="BE171" s="96"/>
      <c r="BF171" s="96"/>
      <c r="BG171" s="96"/>
      <c r="BH171" s="96"/>
      <c r="BI171" s="96"/>
      <c r="BJ171" s="96"/>
      <c r="BK171" s="96">
        <f t="shared" si="23"/>
        <v>24000000</v>
      </c>
      <c r="BL171" s="96">
        <f t="shared" si="19"/>
        <v>96000000</v>
      </c>
    </row>
    <row r="172" spans="1:64" ht="60" customHeight="1">
      <c r="A172" s="591"/>
      <c r="B172" s="593">
        <v>45</v>
      </c>
      <c r="C172" s="593" t="s">
        <v>170</v>
      </c>
      <c r="D172" s="594"/>
      <c r="E172" s="593" t="s">
        <v>783</v>
      </c>
      <c r="F172" s="593" t="s">
        <v>908</v>
      </c>
      <c r="G172" s="46" t="s">
        <v>909</v>
      </c>
      <c r="H172" s="47" t="s">
        <v>404</v>
      </c>
      <c r="I172" s="47" t="s">
        <v>404</v>
      </c>
      <c r="J172" s="46" t="s">
        <v>910</v>
      </c>
      <c r="K172" s="47" t="s">
        <v>405</v>
      </c>
      <c r="L172" s="46" t="s">
        <v>1195</v>
      </c>
      <c r="M172" s="48">
        <v>5</v>
      </c>
      <c r="N172" s="96">
        <v>30000000</v>
      </c>
      <c r="O172" s="96">
        <f t="shared" si="18"/>
        <v>150000000</v>
      </c>
      <c r="P172" s="96"/>
      <c r="Q172" s="96"/>
      <c r="R172" s="96"/>
      <c r="S172" s="96"/>
      <c r="T172" s="96"/>
      <c r="U172" s="96"/>
      <c r="V172" s="96"/>
      <c r="W172" s="96"/>
      <c r="X172" s="96"/>
      <c r="Y172" s="96"/>
      <c r="Z172" s="96"/>
      <c r="AA172" s="96">
        <f t="shared" si="20"/>
        <v>0</v>
      </c>
      <c r="AB172" s="96"/>
      <c r="AC172" s="96"/>
      <c r="AD172" s="96"/>
      <c r="AE172" s="96"/>
      <c r="AF172" s="96"/>
      <c r="AG172" s="96">
        <v>30000000</v>
      </c>
      <c r="AH172" s="96"/>
      <c r="AI172" s="96"/>
      <c r="AJ172" s="96"/>
      <c r="AK172" s="96"/>
      <c r="AL172" s="96"/>
      <c r="AM172" s="96">
        <f t="shared" si="21"/>
        <v>30000000</v>
      </c>
      <c r="AN172" s="96"/>
      <c r="AO172" s="96"/>
      <c r="AP172" s="96"/>
      <c r="AQ172" s="96"/>
      <c r="AR172" s="96"/>
      <c r="AS172" s="96">
        <v>60000000</v>
      </c>
      <c r="AT172" s="96"/>
      <c r="AU172" s="96"/>
      <c r="AV172" s="96"/>
      <c r="AW172" s="96"/>
      <c r="AX172" s="96"/>
      <c r="AY172" s="96">
        <f t="shared" si="22"/>
        <v>60000000</v>
      </c>
      <c r="AZ172" s="96"/>
      <c r="BA172" s="96"/>
      <c r="BB172" s="96"/>
      <c r="BC172" s="96"/>
      <c r="BD172" s="96"/>
      <c r="BE172" s="96">
        <v>60000000</v>
      </c>
      <c r="BF172" s="96"/>
      <c r="BG172" s="96"/>
      <c r="BH172" s="96"/>
      <c r="BI172" s="96"/>
      <c r="BJ172" s="96"/>
      <c r="BK172" s="96">
        <f t="shared" si="23"/>
        <v>60000000</v>
      </c>
      <c r="BL172" s="96">
        <f t="shared" si="19"/>
        <v>150000000</v>
      </c>
    </row>
    <row r="173" spans="1:64" ht="60" customHeight="1" thickBot="1">
      <c r="A173" s="592"/>
      <c r="B173" s="611"/>
      <c r="C173" s="611"/>
      <c r="D173" s="611"/>
      <c r="E173" s="611"/>
      <c r="F173" s="611"/>
      <c r="G173" s="49" t="s">
        <v>915</v>
      </c>
      <c r="H173" s="50" t="s">
        <v>414</v>
      </c>
      <c r="I173" s="50" t="s">
        <v>916</v>
      </c>
      <c r="J173" s="49" t="s">
        <v>917</v>
      </c>
      <c r="K173" s="50" t="s">
        <v>918</v>
      </c>
      <c r="L173" s="49" t="s">
        <v>1195</v>
      </c>
      <c r="M173" s="51">
        <v>5</v>
      </c>
      <c r="N173" s="100">
        <v>25000000</v>
      </c>
      <c r="O173" s="100">
        <f t="shared" si="18"/>
        <v>125000000</v>
      </c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>
        <f>SUM(P173:Z173)</f>
        <v>0</v>
      </c>
      <c r="AB173" s="100"/>
      <c r="AC173" s="100"/>
      <c r="AD173" s="100"/>
      <c r="AE173" s="100"/>
      <c r="AF173" s="100"/>
      <c r="AG173" s="100">
        <v>20000000</v>
      </c>
      <c r="AH173" s="100"/>
      <c r="AI173" s="100"/>
      <c r="AJ173" s="100"/>
      <c r="AK173" s="100"/>
      <c r="AL173" s="100"/>
      <c r="AM173" s="100">
        <f>SUM(AB173:AL173)</f>
        <v>20000000</v>
      </c>
      <c r="AN173" s="100"/>
      <c r="AO173" s="100"/>
      <c r="AP173" s="100"/>
      <c r="AQ173" s="100"/>
      <c r="AR173" s="100"/>
      <c r="AS173" s="100">
        <v>50000000</v>
      </c>
      <c r="AT173" s="100"/>
      <c r="AU173" s="100"/>
      <c r="AV173" s="100"/>
      <c r="AW173" s="100"/>
      <c r="AX173" s="100"/>
      <c r="AY173" s="100">
        <f t="shared" si="22"/>
        <v>50000000</v>
      </c>
      <c r="AZ173" s="100"/>
      <c r="BA173" s="100"/>
      <c r="BB173" s="100"/>
      <c r="BC173" s="100"/>
      <c r="BD173" s="100"/>
      <c r="BE173" s="100">
        <v>55000000</v>
      </c>
      <c r="BF173" s="100"/>
      <c r="BG173" s="100"/>
      <c r="BH173" s="100"/>
      <c r="BI173" s="100"/>
      <c r="BJ173" s="100"/>
      <c r="BK173" s="100">
        <f>SUM(AZ173:BJ173)</f>
        <v>55000000</v>
      </c>
      <c r="BL173" s="100">
        <f t="shared" si="19"/>
        <v>125000000</v>
      </c>
    </row>
    <row r="174" spans="1:64" ht="24" customHeight="1" thickBot="1">
      <c r="A174" s="616" t="s">
        <v>1242</v>
      </c>
      <c r="B174" s="617"/>
      <c r="C174" s="617"/>
      <c r="D174" s="617"/>
      <c r="E174" s="617"/>
      <c r="F174" s="617"/>
      <c r="G174" s="617"/>
      <c r="H174" s="617"/>
      <c r="I174" s="617"/>
      <c r="J174" s="617"/>
      <c r="K174" s="617"/>
      <c r="L174" s="617"/>
      <c r="M174" s="617"/>
      <c r="N174" s="618"/>
      <c r="O174" s="118">
        <f t="shared" ref="O174:AT174" si="24">SUM(O37:O173)</f>
        <v>190973510195.77002</v>
      </c>
      <c r="P174" s="124">
        <f t="shared" si="24"/>
        <v>5867053303</v>
      </c>
      <c r="Q174" s="124">
        <f t="shared" si="24"/>
        <v>0</v>
      </c>
      <c r="R174" s="124">
        <f t="shared" si="24"/>
        <v>3400000000</v>
      </c>
      <c r="S174" s="124">
        <f t="shared" si="24"/>
        <v>10040900000</v>
      </c>
      <c r="T174" s="124">
        <f t="shared" si="24"/>
        <v>2381225000</v>
      </c>
      <c r="U174" s="124">
        <f t="shared" si="24"/>
        <v>1805000000</v>
      </c>
      <c r="V174" s="124">
        <f t="shared" si="24"/>
        <v>642000000</v>
      </c>
      <c r="W174" s="124">
        <f t="shared" si="24"/>
        <v>0</v>
      </c>
      <c r="X174" s="124">
        <f t="shared" si="24"/>
        <v>1823794195.8099999</v>
      </c>
      <c r="Y174" s="124">
        <f t="shared" si="24"/>
        <v>300000000</v>
      </c>
      <c r="Z174" s="124">
        <f t="shared" si="24"/>
        <v>12932320000</v>
      </c>
      <c r="AA174" s="125">
        <f t="shared" si="24"/>
        <v>39192292498.809998</v>
      </c>
      <c r="AB174" s="124">
        <f t="shared" si="24"/>
        <v>8133500000</v>
      </c>
      <c r="AC174" s="124">
        <f t="shared" si="24"/>
        <v>40000000</v>
      </c>
      <c r="AD174" s="124">
        <f t="shared" si="24"/>
        <v>3820000000</v>
      </c>
      <c r="AE174" s="124">
        <f t="shared" si="24"/>
        <v>11179581899</v>
      </c>
      <c r="AF174" s="124">
        <f t="shared" si="24"/>
        <v>2169300697</v>
      </c>
      <c r="AG174" s="124">
        <f t="shared" si="24"/>
        <v>1401000000</v>
      </c>
      <c r="AH174" s="124">
        <f t="shared" si="24"/>
        <v>845000000</v>
      </c>
      <c r="AI174" s="124">
        <f t="shared" si="24"/>
        <v>0</v>
      </c>
      <c r="AJ174" s="124">
        <f t="shared" si="24"/>
        <v>423000000</v>
      </c>
      <c r="AK174" s="124">
        <f t="shared" si="24"/>
        <v>0</v>
      </c>
      <c r="AL174" s="124">
        <f t="shared" si="24"/>
        <v>13915000000</v>
      </c>
      <c r="AM174" s="125">
        <f t="shared" si="24"/>
        <v>41927196697</v>
      </c>
      <c r="AN174" s="124">
        <f t="shared" si="24"/>
        <v>12067000000</v>
      </c>
      <c r="AO174" s="124">
        <f t="shared" si="24"/>
        <v>0</v>
      </c>
      <c r="AP174" s="124">
        <f t="shared" si="24"/>
        <v>4760000000</v>
      </c>
      <c r="AQ174" s="124">
        <f t="shared" si="24"/>
        <v>12387100000</v>
      </c>
      <c r="AR174" s="124">
        <f t="shared" si="24"/>
        <v>3800000000</v>
      </c>
      <c r="AS174" s="124">
        <f t="shared" si="24"/>
        <v>5464000000</v>
      </c>
      <c r="AT174" s="124">
        <f t="shared" si="24"/>
        <v>560000000</v>
      </c>
      <c r="AU174" s="124">
        <f t="shared" ref="AU174:BL174" si="25">SUM(AU37:AU173)</f>
        <v>120000000</v>
      </c>
      <c r="AV174" s="124">
        <f t="shared" si="25"/>
        <v>662000000</v>
      </c>
      <c r="AW174" s="124">
        <f t="shared" si="25"/>
        <v>0</v>
      </c>
      <c r="AX174" s="124">
        <f t="shared" si="25"/>
        <v>17000000000</v>
      </c>
      <c r="AY174" s="125">
        <f t="shared" si="25"/>
        <v>56820100000</v>
      </c>
      <c r="AZ174" s="124">
        <f t="shared" si="25"/>
        <v>9774921000</v>
      </c>
      <c r="BA174" s="124">
        <f t="shared" si="25"/>
        <v>0</v>
      </c>
      <c r="BB174" s="124">
        <f t="shared" si="25"/>
        <v>4760000000</v>
      </c>
      <c r="BC174" s="124">
        <f t="shared" si="25"/>
        <v>12584000000</v>
      </c>
      <c r="BD174" s="124">
        <f t="shared" si="25"/>
        <v>3200000000</v>
      </c>
      <c r="BE174" s="124">
        <f t="shared" si="25"/>
        <v>4592000000</v>
      </c>
      <c r="BF174" s="124">
        <f t="shared" si="25"/>
        <v>536000000</v>
      </c>
      <c r="BG174" s="124">
        <f t="shared" si="25"/>
        <v>120000000</v>
      </c>
      <c r="BH174" s="124">
        <f t="shared" si="25"/>
        <v>602000000</v>
      </c>
      <c r="BI174" s="124">
        <f t="shared" si="25"/>
        <v>0</v>
      </c>
      <c r="BJ174" s="124">
        <f t="shared" si="25"/>
        <v>16865000000</v>
      </c>
      <c r="BK174" s="125">
        <f t="shared" si="25"/>
        <v>53033921000</v>
      </c>
      <c r="BL174" s="118">
        <f t="shared" si="25"/>
        <v>190973510195.81</v>
      </c>
    </row>
    <row r="175" spans="1:64" ht="45.75" customHeight="1">
      <c r="A175" s="610" t="s">
        <v>1243</v>
      </c>
      <c r="B175" s="584">
        <v>17</v>
      </c>
      <c r="C175" s="584" t="s">
        <v>510</v>
      </c>
      <c r="D175" s="584" t="s">
        <v>1244</v>
      </c>
      <c r="E175" s="584">
        <v>1702</v>
      </c>
      <c r="F175" s="584" t="s">
        <v>1245</v>
      </c>
      <c r="G175" s="74">
        <v>1702009</v>
      </c>
      <c r="H175" s="75" t="s">
        <v>541</v>
      </c>
      <c r="I175" s="75" t="s">
        <v>541</v>
      </c>
      <c r="J175" s="74" t="s">
        <v>1016</v>
      </c>
      <c r="K175" s="75" t="s">
        <v>542</v>
      </c>
      <c r="L175" s="74" t="s">
        <v>1198</v>
      </c>
      <c r="M175" s="76">
        <v>100</v>
      </c>
      <c r="N175" s="101">
        <v>2000000</v>
      </c>
      <c r="O175" s="102">
        <f t="shared" si="18"/>
        <v>200000000</v>
      </c>
      <c r="P175" s="102"/>
      <c r="Q175" s="102"/>
      <c r="R175" s="102"/>
      <c r="S175" s="102"/>
      <c r="T175" s="102"/>
      <c r="U175" s="102">
        <v>45000000</v>
      </c>
      <c r="V175" s="102"/>
      <c r="W175" s="102"/>
      <c r="X175" s="102"/>
      <c r="Y175" s="102"/>
      <c r="Z175" s="102"/>
      <c r="AA175" s="102">
        <f>SUM(P175:Z175)</f>
        <v>45000000</v>
      </c>
      <c r="AB175" s="102"/>
      <c r="AC175" s="102"/>
      <c r="AD175" s="102"/>
      <c r="AE175" s="102"/>
      <c r="AF175" s="102"/>
      <c r="AG175" s="102">
        <v>50000000</v>
      </c>
      <c r="AH175" s="102"/>
      <c r="AI175" s="102"/>
      <c r="AJ175" s="102"/>
      <c r="AK175" s="102"/>
      <c r="AL175" s="102"/>
      <c r="AM175" s="102">
        <f>SUM(AB175:AL175)</f>
        <v>50000000</v>
      </c>
      <c r="AN175" s="102"/>
      <c r="AO175" s="102"/>
      <c r="AP175" s="102"/>
      <c r="AQ175" s="102"/>
      <c r="AR175" s="102"/>
      <c r="AS175" s="102">
        <v>50000000</v>
      </c>
      <c r="AT175" s="102"/>
      <c r="AU175" s="102"/>
      <c r="AV175" s="102"/>
      <c r="AW175" s="102"/>
      <c r="AX175" s="102"/>
      <c r="AY175" s="102">
        <f>SUM(AN175:AX175)</f>
        <v>50000000</v>
      </c>
      <c r="AZ175" s="102"/>
      <c r="BA175" s="102"/>
      <c r="BB175" s="102"/>
      <c r="BC175" s="102"/>
      <c r="BD175" s="102"/>
      <c r="BE175" s="102">
        <v>55000000</v>
      </c>
      <c r="BF175" s="102"/>
      <c r="BG175" s="102"/>
      <c r="BH175" s="102"/>
      <c r="BI175" s="102"/>
      <c r="BJ175" s="102"/>
      <c r="BK175" s="102">
        <f>SUM(AZ175:BJ175)</f>
        <v>55000000</v>
      </c>
      <c r="BL175" s="102">
        <f t="shared" ref="BL175:BL238" si="26">+AA175+AM175+AY175+BK175</f>
        <v>200000000</v>
      </c>
    </row>
    <row r="176" spans="1:64" ht="28.9">
      <c r="A176" s="610"/>
      <c r="B176" s="584"/>
      <c r="C176" s="584" t="s">
        <v>510</v>
      </c>
      <c r="D176" s="584"/>
      <c r="E176" s="584"/>
      <c r="F176" s="584"/>
      <c r="G176" s="74">
        <v>1702014</v>
      </c>
      <c r="H176" s="75" t="s">
        <v>543</v>
      </c>
      <c r="I176" s="75" t="s">
        <v>543</v>
      </c>
      <c r="J176" s="74" t="s">
        <v>1017</v>
      </c>
      <c r="K176" s="75" t="s">
        <v>544</v>
      </c>
      <c r="L176" s="74" t="s">
        <v>1198</v>
      </c>
      <c r="M176" s="76">
        <v>100</v>
      </c>
      <c r="N176" s="101">
        <v>1800000</v>
      </c>
      <c r="O176" s="101">
        <f t="shared" si="18"/>
        <v>180000000</v>
      </c>
      <c r="P176" s="101">
        <v>45000000</v>
      </c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>
        <f>SUM(P176:Z176)</f>
        <v>45000000</v>
      </c>
      <c r="AB176" s="101">
        <v>45000000</v>
      </c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>
        <f>SUM(AB176:AL176)</f>
        <v>45000000</v>
      </c>
      <c r="AN176" s="101">
        <v>45000000</v>
      </c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>
        <f>SUM(AN176:AX176)</f>
        <v>45000000</v>
      </c>
      <c r="AZ176" s="101">
        <v>45000000</v>
      </c>
      <c r="BA176" s="101"/>
      <c r="BB176" s="101"/>
      <c r="BC176" s="101"/>
      <c r="BD176" s="101"/>
      <c r="BE176" s="101"/>
      <c r="BF176" s="101"/>
      <c r="BG176" s="101"/>
      <c r="BH176" s="101"/>
      <c r="BI176" s="101"/>
      <c r="BJ176" s="101"/>
      <c r="BK176" s="101">
        <f>SUM(AZ176:BJ176)</f>
        <v>45000000</v>
      </c>
      <c r="BL176" s="101">
        <f t="shared" si="26"/>
        <v>180000000</v>
      </c>
    </row>
    <row r="177" spans="1:64" ht="43.15">
      <c r="A177" s="610"/>
      <c r="B177" s="584"/>
      <c r="C177" s="584" t="s">
        <v>510</v>
      </c>
      <c r="D177" s="584"/>
      <c r="E177" s="584"/>
      <c r="F177" s="584"/>
      <c r="G177" s="74">
        <v>1702017</v>
      </c>
      <c r="H177" s="75" t="s">
        <v>547</v>
      </c>
      <c r="I177" s="75" t="s">
        <v>547</v>
      </c>
      <c r="J177" s="74" t="s">
        <v>1018</v>
      </c>
      <c r="K177" s="75" t="s">
        <v>548</v>
      </c>
      <c r="L177" s="74" t="s">
        <v>1198</v>
      </c>
      <c r="M177" s="76">
        <v>100</v>
      </c>
      <c r="N177" s="101">
        <v>1000000</v>
      </c>
      <c r="O177" s="101">
        <f t="shared" si="18"/>
        <v>100000000</v>
      </c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>
        <f t="shared" ref="AA177:AA216" si="27">SUM(P177:Z177)</f>
        <v>0</v>
      </c>
      <c r="AB177" s="101"/>
      <c r="AC177" s="101"/>
      <c r="AD177" s="101"/>
      <c r="AE177" s="101"/>
      <c r="AF177" s="101"/>
      <c r="AG177" s="101">
        <v>30000000</v>
      </c>
      <c r="AH177" s="101"/>
      <c r="AI177" s="101"/>
      <c r="AJ177" s="101"/>
      <c r="AK177" s="101"/>
      <c r="AL177" s="101"/>
      <c r="AM177" s="101">
        <f t="shared" ref="AM177:AM216" si="28">SUM(AB177:AL177)</f>
        <v>30000000</v>
      </c>
      <c r="AN177" s="101"/>
      <c r="AO177" s="101"/>
      <c r="AP177" s="101"/>
      <c r="AQ177" s="101"/>
      <c r="AR177" s="101"/>
      <c r="AS177" s="101">
        <v>35000000</v>
      </c>
      <c r="AT177" s="101"/>
      <c r="AU177" s="101"/>
      <c r="AV177" s="101"/>
      <c r="AW177" s="101"/>
      <c r="AX177" s="101"/>
      <c r="AY177" s="101">
        <f t="shared" ref="AY177:AY216" si="29">SUM(AN177:AX177)</f>
        <v>35000000</v>
      </c>
      <c r="AZ177" s="101"/>
      <c r="BA177" s="101"/>
      <c r="BB177" s="101"/>
      <c r="BC177" s="101"/>
      <c r="BD177" s="101"/>
      <c r="BE177" s="101">
        <v>35000000</v>
      </c>
      <c r="BF177" s="101"/>
      <c r="BG177" s="101"/>
      <c r="BH177" s="101"/>
      <c r="BI177" s="101"/>
      <c r="BJ177" s="101"/>
      <c r="BK177" s="101">
        <f t="shared" ref="BK177:BK216" si="30">SUM(AZ177:BJ177)</f>
        <v>35000000</v>
      </c>
      <c r="BL177" s="101">
        <f t="shared" si="26"/>
        <v>100000000</v>
      </c>
    </row>
    <row r="178" spans="1:64" ht="28.9">
      <c r="A178" s="610"/>
      <c r="B178" s="584"/>
      <c r="C178" s="584" t="s">
        <v>510</v>
      </c>
      <c r="D178" s="584"/>
      <c r="E178" s="584"/>
      <c r="F178" s="584"/>
      <c r="G178" s="74">
        <v>1702032</v>
      </c>
      <c r="H178" s="75" t="s">
        <v>549</v>
      </c>
      <c r="I178" s="75" t="s">
        <v>549</v>
      </c>
      <c r="J178" s="74" t="s">
        <v>1019</v>
      </c>
      <c r="K178" s="75" t="s">
        <v>550</v>
      </c>
      <c r="L178" s="74" t="s">
        <v>1198</v>
      </c>
      <c r="M178" s="76">
        <v>30</v>
      </c>
      <c r="N178" s="101">
        <v>1000000</v>
      </c>
      <c r="O178" s="101">
        <f t="shared" si="18"/>
        <v>30000000</v>
      </c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>
        <f t="shared" si="27"/>
        <v>0</v>
      </c>
      <c r="AB178" s="101"/>
      <c r="AC178" s="101"/>
      <c r="AD178" s="101"/>
      <c r="AE178" s="101"/>
      <c r="AF178" s="101"/>
      <c r="AG178" s="101">
        <v>10000000</v>
      </c>
      <c r="AH178" s="101"/>
      <c r="AI178" s="101"/>
      <c r="AJ178" s="101"/>
      <c r="AK178" s="101"/>
      <c r="AL178" s="101"/>
      <c r="AM178" s="101">
        <f t="shared" si="28"/>
        <v>10000000</v>
      </c>
      <c r="AN178" s="101"/>
      <c r="AO178" s="101"/>
      <c r="AP178" s="101"/>
      <c r="AQ178" s="101"/>
      <c r="AR178" s="101"/>
      <c r="AS178" s="101">
        <v>10000000</v>
      </c>
      <c r="AT178" s="101"/>
      <c r="AU178" s="101"/>
      <c r="AV178" s="101"/>
      <c r="AW178" s="101"/>
      <c r="AX178" s="101"/>
      <c r="AY178" s="101">
        <f t="shared" si="29"/>
        <v>10000000</v>
      </c>
      <c r="AZ178" s="101"/>
      <c r="BA178" s="101"/>
      <c r="BB178" s="101"/>
      <c r="BC178" s="101"/>
      <c r="BD178" s="101"/>
      <c r="BE178" s="101">
        <v>10000000</v>
      </c>
      <c r="BF178" s="101"/>
      <c r="BG178" s="101"/>
      <c r="BH178" s="101"/>
      <c r="BI178" s="101"/>
      <c r="BJ178" s="101"/>
      <c r="BK178" s="101">
        <f t="shared" si="30"/>
        <v>10000000</v>
      </c>
      <c r="BL178" s="101">
        <f t="shared" si="26"/>
        <v>30000000</v>
      </c>
    </row>
    <row r="179" spans="1:64" ht="28.9">
      <c r="A179" s="610"/>
      <c r="B179" s="584"/>
      <c r="C179" s="584" t="s">
        <v>510</v>
      </c>
      <c r="D179" s="584"/>
      <c r="E179" s="584"/>
      <c r="F179" s="584"/>
      <c r="G179" s="74">
        <v>1702035</v>
      </c>
      <c r="H179" s="75" t="s">
        <v>551</v>
      </c>
      <c r="I179" s="75" t="s">
        <v>551</v>
      </c>
      <c r="J179" s="74" t="s">
        <v>1020</v>
      </c>
      <c r="K179" s="75" t="s">
        <v>172</v>
      </c>
      <c r="L179" s="74" t="s">
        <v>1198</v>
      </c>
      <c r="M179" s="76">
        <v>60</v>
      </c>
      <c r="N179" s="101">
        <v>1000000</v>
      </c>
      <c r="O179" s="101">
        <f t="shared" si="18"/>
        <v>60000000</v>
      </c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>
        <f t="shared" si="27"/>
        <v>0</v>
      </c>
      <c r="AB179" s="101"/>
      <c r="AC179" s="101"/>
      <c r="AD179" s="101"/>
      <c r="AE179" s="101"/>
      <c r="AF179" s="101"/>
      <c r="AG179" s="101">
        <v>20000000</v>
      </c>
      <c r="AH179" s="101"/>
      <c r="AI179" s="101"/>
      <c r="AJ179" s="101"/>
      <c r="AK179" s="101"/>
      <c r="AL179" s="101"/>
      <c r="AM179" s="101">
        <f t="shared" si="28"/>
        <v>20000000</v>
      </c>
      <c r="AN179" s="101"/>
      <c r="AO179" s="101"/>
      <c r="AP179" s="101"/>
      <c r="AQ179" s="101"/>
      <c r="AR179" s="101"/>
      <c r="AS179" s="101">
        <v>20000000</v>
      </c>
      <c r="AT179" s="101"/>
      <c r="AU179" s="101"/>
      <c r="AV179" s="101"/>
      <c r="AW179" s="101"/>
      <c r="AX179" s="101"/>
      <c r="AY179" s="101">
        <f t="shared" si="29"/>
        <v>20000000</v>
      </c>
      <c r="AZ179" s="101"/>
      <c r="BA179" s="101"/>
      <c r="BB179" s="101"/>
      <c r="BC179" s="101"/>
      <c r="BD179" s="101"/>
      <c r="BE179" s="101">
        <v>20000000</v>
      </c>
      <c r="BF179" s="101"/>
      <c r="BG179" s="101"/>
      <c r="BH179" s="101"/>
      <c r="BI179" s="101"/>
      <c r="BJ179" s="101"/>
      <c r="BK179" s="101">
        <f t="shared" si="30"/>
        <v>20000000</v>
      </c>
      <c r="BL179" s="101">
        <f t="shared" si="26"/>
        <v>60000000</v>
      </c>
    </row>
    <row r="180" spans="1:64" ht="28.9">
      <c r="A180" s="610"/>
      <c r="B180" s="584"/>
      <c r="C180" s="584" t="s">
        <v>510</v>
      </c>
      <c r="D180" s="584"/>
      <c r="E180" s="584"/>
      <c r="F180" s="584"/>
      <c r="G180" s="74">
        <v>1702038</v>
      </c>
      <c r="H180" s="75" t="s">
        <v>552</v>
      </c>
      <c r="I180" s="75" t="s">
        <v>552</v>
      </c>
      <c r="J180" s="74" t="s">
        <v>1021</v>
      </c>
      <c r="K180" s="75" t="s">
        <v>553</v>
      </c>
      <c r="L180" s="74" t="s">
        <v>1198</v>
      </c>
      <c r="M180" s="76">
        <v>60</v>
      </c>
      <c r="N180" s="101">
        <v>500000</v>
      </c>
      <c r="O180" s="101">
        <f t="shared" si="18"/>
        <v>30000000</v>
      </c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>
        <f t="shared" si="27"/>
        <v>0</v>
      </c>
      <c r="AB180" s="101"/>
      <c r="AC180" s="101"/>
      <c r="AD180" s="101"/>
      <c r="AE180" s="101"/>
      <c r="AF180" s="101"/>
      <c r="AG180" s="101">
        <v>10000000</v>
      </c>
      <c r="AH180" s="101"/>
      <c r="AI180" s="101"/>
      <c r="AJ180" s="101"/>
      <c r="AK180" s="101"/>
      <c r="AL180" s="101"/>
      <c r="AM180" s="101">
        <f t="shared" si="28"/>
        <v>10000000</v>
      </c>
      <c r="AN180" s="101"/>
      <c r="AO180" s="101"/>
      <c r="AP180" s="101"/>
      <c r="AQ180" s="101"/>
      <c r="AR180" s="101"/>
      <c r="AS180" s="101">
        <v>10000000</v>
      </c>
      <c r="AT180" s="101"/>
      <c r="AU180" s="101"/>
      <c r="AV180" s="101"/>
      <c r="AW180" s="101"/>
      <c r="AX180" s="101"/>
      <c r="AY180" s="101">
        <f t="shared" si="29"/>
        <v>10000000</v>
      </c>
      <c r="AZ180" s="101"/>
      <c r="BA180" s="101"/>
      <c r="BB180" s="101"/>
      <c r="BC180" s="101"/>
      <c r="BD180" s="101"/>
      <c r="BE180" s="101">
        <v>10000000</v>
      </c>
      <c r="BF180" s="101"/>
      <c r="BG180" s="101"/>
      <c r="BH180" s="101"/>
      <c r="BI180" s="101"/>
      <c r="BJ180" s="101"/>
      <c r="BK180" s="101">
        <f t="shared" si="30"/>
        <v>10000000</v>
      </c>
      <c r="BL180" s="101">
        <f t="shared" si="26"/>
        <v>30000000</v>
      </c>
    </row>
    <row r="181" spans="1:64" ht="66.75" customHeight="1">
      <c r="A181" s="610"/>
      <c r="B181" s="584"/>
      <c r="C181" s="584" t="s">
        <v>510</v>
      </c>
      <c r="D181" s="584"/>
      <c r="E181" s="584"/>
      <c r="F181" s="584"/>
      <c r="G181" s="74">
        <v>1702007</v>
      </c>
      <c r="H181" s="75" t="s">
        <v>1022</v>
      </c>
      <c r="I181" s="75" t="s">
        <v>1022</v>
      </c>
      <c r="J181" s="74">
        <v>170704200</v>
      </c>
      <c r="K181" s="75" t="s">
        <v>1023</v>
      </c>
      <c r="L181" s="74" t="s">
        <v>1198</v>
      </c>
      <c r="M181" s="76">
        <v>10</v>
      </c>
      <c r="N181" s="101">
        <v>30000000</v>
      </c>
      <c r="O181" s="101">
        <f t="shared" si="18"/>
        <v>300000000</v>
      </c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>
        <f t="shared" si="27"/>
        <v>0</v>
      </c>
      <c r="AB181" s="101"/>
      <c r="AC181" s="101"/>
      <c r="AD181" s="101"/>
      <c r="AE181" s="101"/>
      <c r="AF181" s="101"/>
      <c r="AG181" s="101">
        <v>90000000</v>
      </c>
      <c r="AH181" s="101"/>
      <c r="AI181" s="101"/>
      <c r="AJ181" s="101"/>
      <c r="AK181" s="101"/>
      <c r="AL181" s="101"/>
      <c r="AM181" s="101">
        <f t="shared" si="28"/>
        <v>90000000</v>
      </c>
      <c r="AN181" s="101"/>
      <c r="AO181" s="101"/>
      <c r="AP181" s="101"/>
      <c r="AQ181" s="101"/>
      <c r="AR181" s="101"/>
      <c r="AS181" s="101">
        <v>90000000</v>
      </c>
      <c r="AT181" s="101"/>
      <c r="AU181" s="101"/>
      <c r="AV181" s="101"/>
      <c r="AW181" s="101"/>
      <c r="AX181" s="101"/>
      <c r="AY181" s="101">
        <f t="shared" si="29"/>
        <v>90000000</v>
      </c>
      <c r="AZ181" s="101"/>
      <c r="BA181" s="101"/>
      <c r="BB181" s="101"/>
      <c r="BC181" s="101"/>
      <c r="BD181" s="101"/>
      <c r="BE181" s="101">
        <v>120000000</v>
      </c>
      <c r="BF181" s="101"/>
      <c r="BG181" s="101"/>
      <c r="BH181" s="101"/>
      <c r="BI181" s="101"/>
      <c r="BJ181" s="101"/>
      <c r="BK181" s="101">
        <f t="shared" si="30"/>
        <v>120000000</v>
      </c>
      <c r="BL181" s="101">
        <f t="shared" si="26"/>
        <v>300000000</v>
      </c>
    </row>
    <row r="182" spans="1:64" ht="49.5" customHeight="1">
      <c r="A182" s="610"/>
      <c r="B182" s="584"/>
      <c r="C182" s="584" t="s">
        <v>510</v>
      </c>
      <c r="D182" s="584"/>
      <c r="E182" s="584"/>
      <c r="F182" s="584"/>
      <c r="G182" s="74" t="s">
        <v>1024</v>
      </c>
      <c r="H182" s="75" t="s">
        <v>1022</v>
      </c>
      <c r="I182" s="75" t="s">
        <v>1022</v>
      </c>
      <c r="J182" s="74" t="s">
        <v>1025</v>
      </c>
      <c r="K182" s="75" t="s">
        <v>1026</v>
      </c>
      <c r="L182" s="74" t="s">
        <v>1198</v>
      </c>
      <c r="M182" s="76">
        <v>90</v>
      </c>
      <c r="N182" s="101">
        <v>1000000</v>
      </c>
      <c r="O182" s="101">
        <f t="shared" si="18"/>
        <v>90000000</v>
      </c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>
        <f t="shared" si="27"/>
        <v>0</v>
      </c>
      <c r="AB182" s="101"/>
      <c r="AC182" s="101"/>
      <c r="AD182" s="101"/>
      <c r="AE182" s="101"/>
      <c r="AF182" s="101"/>
      <c r="AG182" s="101">
        <v>30000000</v>
      </c>
      <c r="AH182" s="101"/>
      <c r="AI182" s="101"/>
      <c r="AJ182" s="101"/>
      <c r="AK182" s="101"/>
      <c r="AL182" s="101"/>
      <c r="AM182" s="101">
        <f t="shared" si="28"/>
        <v>30000000</v>
      </c>
      <c r="AN182" s="101"/>
      <c r="AO182" s="101"/>
      <c r="AP182" s="101"/>
      <c r="AQ182" s="101"/>
      <c r="AR182" s="101"/>
      <c r="AS182" s="101">
        <v>30000000</v>
      </c>
      <c r="AT182" s="101"/>
      <c r="AU182" s="101"/>
      <c r="AV182" s="101"/>
      <c r="AW182" s="101"/>
      <c r="AX182" s="101"/>
      <c r="AY182" s="101">
        <f t="shared" si="29"/>
        <v>30000000</v>
      </c>
      <c r="AZ182" s="101"/>
      <c r="BA182" s="101"/>
      <c r="BB182" s="101"/>
      <c r="BC182" s="101"/>
      <c r="BD182" s="101"/>
      <c r="BE182" s="101">
        <v>30000000</v>
      </c>
      <c r="BF182" s="101"/>
      <c r="BG182" s="101"/>
      <c r="BH182" s="101"/>
      <c r="BI182" s="101"/>
      <c r="BJ182" s="101"/>
      <c r="BK182" s="101">
        <f t="shared" si="30"/>
        <v>30000000</v>
      </c>
      <c r="BL182" s="101">
        <f t="shared" si="26"/>
        <v>90000000</v>
      </c>
    </row>
    <row r="183" spans="1:64" ht="28.9">
      <c r="A183" s="610"/>
      <c r="B183" s="585"/>
      <c r="C183" s="585" t="s">
        <v>510</v>
      </c>
      <c r="D183" s="584"/>
      <c r="E183" s="74">
        <v>1704</v>
      </c>
      <c r="F183" s="585"/>
      <c r="G183" s="74">
        <v>1704017</v>
      </c>
      <c r="H183" s="75" t="s">
        <v>561</v>
      </c>
      <c r="I183" s="75" t="s">
        <v>561</v>
      </c>
      <c r="J183" s="74" t="s">
        <v>1028</v>
      </c>
      <c r="K183" s="75" t="s">
        <v>562</v>
      </c>
      <c r="L183" s="74" t="s">
        <v>1198</v>
      </c>
      <c r="M183" s="76">
        <v>250</v>
      </c>
      <c r="N183" s="101">
        <v>100000</v>
      </c>
      <c r="O183" s="101">
        <f t="shared" ref="O183:O244" si="31">+M183*N183</f>
        <v>25000000</v>
      </c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>
        <f t="shared" si="27"/>
        <v>0</v>
      </c>
      <c r="AB183" s="101">
        <v>5000000</v>
      </c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>
        <f t="shared" si="28"/>
        <v>5000000</v>
      </c>
      <c r="AN183" s="101">
        <v>10000000</v>
      </c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>
        <f t="shared" si="29"/>
        <v>10000000</v>
      </c>
      <c r="AZ183" s="101">
        <v>10000000</v>
      </c>
      <c r="BA183" s="101"/>
      <c r="BB183" s="101"/>
      <c r="BC183" s="101"/>
      <c r="BD183" s="101"/>
      <c r="BE183" s="101"/>
      <c r="BF183" s="101"/>
      <c r="BG183" s="101"/>
      <c r="BH183" s="101"/>
      <c r="BI183" s="101"/>
      <c r="BJ183" s="101"/>
      <c r="BK183" s="101">
        <f t="shared" si="30"/>
        <v>10000000</v>
      </c>
      <c r="BL183" s="101">
        <f t="shared" si="26"/>
        <v>25000000</v>
      </c>
    </row>
    <row r="184" spans="1:64" ht="60" customHeight="1">
      <c r="A184" s="610"/>
      <c r="B184" s="584">
        <v>17</v>
      </c>
      <c r="C184" s="584" t="s">
        <v>510</v>
      </c>
      <c r="D184" s="584"/>
      <c r="E184" s="74">
        <v>1708</v>
      </c>
      <c r="F184" s="584" t="s">
        <v>1038</v>
      </c>
      <c r="G184" s="74">
        <v>1708041</v>
      </c>
      <c r="H184" s="75" t="s">
        <v>578</v>
      </c>
      <c r="I184" s="75" t="s">
        <v>578</v>
      </c>
      <c r="J184" s="74" t="s">
        <v>1040</v>
      </c>
      <c r="K184" s="75" t="s">
        <v>579</v>
      </c>
      <c r="L184" s="74" t="s">
        <v>1198</v>
      </c>
      <c r="M184" s="76">
        <v>100</v>
      </c>
      <c r="N184" s="101">
        <v>2550000</v>
      </c>
      <c r="O184" s="101">
        <f t="shared" si="31"/>
        <v>255000000</v>
      </c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>
        <f t="shared" si="27"/>
        <v>0</v>
      </c>
      <c r="AB184" s="101"/>
      <c r="AC184" s="101"/>
      <c r="AD184" s="101"/>
      <c r="AE184" s="101"/>
      <c r="AF184" s="101"/>
      <c r="AG184" s="101"/>
      <c r="AH184" s="101"/>
      <c r="AI184" s="101"/>
      <c r="AJ184" s="101">
        <v>85000000</v>
      </c>
      <c r="AK184" s="101"/>
      <c r="AL184" s="101"/>
      <c r="AM184" s="101">
        <f t="shared" si="28"/>
        <v>85000000</v>
      </c>
      <c r="AN184" s="101"/>
      <c r="AO184" s="101"/>
      <c r="AP184" s="101"/>
      <c r="AQ184" s="101"/>
      <c r="AR184" s="101"/>
      <c r="AS184" s="101"/>
      <c r="AT184" s="101"/>
      <c r="AU184" s="101"/>
      <c r="AV184" s="101">
        <v>85000000</v>
      </c>
      <c r="AW184" s="101"/>
      <c r="AX184" s="101"/>
      <c r="AY184" s="101">
        <f t="shared" si="29"/>
        <v>85000000</v>
      </c>
      <c r="AZ184" s="101"/>
      <c r="BA184" s="101"/>
      <c r="BB184" s="101"/>
      <c r="BC184" s="101"/>
      <c r="BD184" s="101"/>
      <c r="BE184" s="101"/>
      <c r="BF184" s="101"/>
      <c r="BG184" s="101"/>
      <c r="BH184" s="101">
        <v>85000000</v>
      </c>
      <c r="BI184" s="101"/>
      <c r="BJ184" s="101"/>
      <c r="BK184" s="101">
        <f t="shared" si="30"/>
        <v>85000000</v>
      </c>
      <c r="BL184" s="101">
        <f t="shared" si="26"/>
        <v>255000000</v>
      </c>
    </row>
    <row r="185" spans="1:64" ht="60" customHeight="1">
      <c r="A185" s="610"/>
      <c r="B185" s="584"/>
      <c r="C185" s="584"/>
      <c r="D185" s="584"/>
      <c r="E185" s="583">
        <v>1702</v>
      </c>
      <c r="F185" s="584"/>
      <c r="G185" s="771">
        <v>1702010</v>
      </c>
      <c r="H185" s="75" t="s">
        <v>576</v>
      </c>
      <c r="I185" s="75" t="s">
        <v>1041</v>
      </c>
      <c r="J185" s="771">
        <v>170201000</v>
      </c>
      <c r="K185" s="75" t="s">
        <v>1042</v>
      </c>
      <c r="L185" s="74" t="s">
        <v>1198</v>
      </c>
      <c r="M185" s="76">
        <v>300</v>
      </c>
      <c r="N185" s="101">
        <v>800000</v>
      </c>
      <c r="O185" s="101">
        <f t="shared" si="31"/>
        <v>240000000</v>
      </c>
      <c r="P185" s="101"/>
      <c r="Q185" s="101"/>
      <c r="R185" s="101"/>
      <c r="S185" s="101"/>
      <c r="T185" s="101"/>
      <c r="U185" s="101">
        <v>60000000</v>
      </c>
      <c r="V185" s="101"/>
      <c r="W185" s="101"/>
      <c r="X185" s="101"/>
      <c r="Y185" s="101"/>
      <c r="Z185" s="101"/>
      <c r="AA185" s="101">
        <f t="shared" si="27"/>
        <v>60000000</v>
      </c>
      <c r="AB185" s="101">
        <v>60000000</v>
      </c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>
        <f t="shared" si="28"/>
        <v>60000000</v>
      </c>
      <c r="AN185" s="101">
        <v>20000000</v>
      </c>
      <c r="AO185" s="101"/>
      <c r="AP185" s="101"/>
      <c r="AQ185" s="101"/>
      <c r="AR185" s="101"/>
      <c r="AS185" s="101">
        <v>40000000</v>
      </c>
      <c r="AT185" s="101"/>
      <c r="AU185" s="101"/>
      <c r="AV185" s="101"/>
      <c r="AW185" s="101"/>
      <c r="AX185" s="101"/>
      <c r="AY185" s="101">
        <f t="shared" si="29"/>
        <v>60000000</v>
      </c>
      <c r="AZ185" s="101">
        <v>20000000</v>
      </c>
      <c r="BA185" s="101"/>
      <c r="BB185" s="101"/>
      <c r="BC185" s="101"/>
      <c r="BD185" s="101"/>
      <c r="BE185" s="101">
        <v>40000000</v>
      </c>
      <c r="BF185" s="101"/>
      <c r="BG185" s="101"/>
      <c r="BH185" s="101"/>
      <c r="BI185" s="101"/>
      <c r="BJ185" s="101"/>
      <c r="BK185" s="101">
        <f t="shared" si="30"/>
        <v>60000000</v>
      </c>
      <c r="BL185" s="101">
        <f t="shared" si="26"/>
        <v>240000000</v>
      </c>
    </row>
    <row r="186" spans="1:64" ht="60" customHeight="1">
      <c r="A186" s="610"/>
      <c r="B186" s="585"/>
      <c r="C186" s="585"/>
      <c r="D186" s="584"/>
      <c r="E186" s="585"/>
      <c r="F186" s="585"/>
      <c r="G186" s="771">
        <v>1702023</v>
      </c>
      <c r="H186" s="75" t="s">
        <v>1043</v>
      </c>
      <c r="I186" s="75" t="s">
        <v>1043</v>
      </c>
      <c r="J186" s="771">
        <v>170202301</v>
      </c>
      <c r="K186" s="75" t="s">
        <v>1044</v>
      </c>
      <c r="L186" s="74" t="s">
        <v>1198</v>
      </c>
      <c r="M186" s="76">
        <v>1</v>
      </c>
      <c r="N186" s="101">
        <v>60000000</v>
      </c>
      <c r="O186" s="101">
        <f t="shared" si="31"/>
        <v>60000000</v>
      </c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>
        <f t="shared" si="27"/>
        <v>0</v>
      </c>
      <c r="AB186" s="101">
        <v>60000000</v>
      </c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>
        <f t="shared" si="28"/>
        <v>60000000</v>
      </c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>
        <f t="shared" si="29"/>
        <v>0</v>
      </c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1">
        <f t="shared" si="30"/>
        <v>0</v>
      </c>
      <c r="BL186" s="101">
        <f t="shared" si="26"/>
        <v>60000000</v>
      </c>
    </row>
    <row r="187" spans="1:64" ht="30" customHeight="1">
      <c r="A187" s="610"/>
      <c r="B187" s="77">
        <v>17</v>
      </c>
      <c r="C187" s="77" t="s">
        <v>510</v>
      </c>
      <c r="D187" s="584"/>
      <c r="E187" s="77">
        <v>1709</v>
      </c>
      <c r="F187" s="77" t="s">
        <v>988</v>
      </c>
      <c r="G187" s="77">
        <v>1709078</v>
      </c>
      <c r="H187" s="78" t="s">
        <v>517</v>
      </c>
      <c r="I187" s="78" t="s">
        <v>517</v>
      </c>
      <c r="J187" s="77" t="s">
        <v>994</v>
      </c>
      <c r="K187" s="78" t="s">
        <v>518</v>
      </c>
      <c r="L187" s="77" t="s">
        <v>1194</v>
      </c>
      <c r="M187" s="79">
        <v>1</v>
      </c>
      <c r="N187" s="102">
        <v>500000000</v>
      </c>
      <c r="O187" s="102">
        <f t="shared" si="31"/>
        <v>500000000</v>
      </c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1">
        <f t="shared" si="27"/>
        <v>0</v>
      </c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1">
        <f t="shared" si="28"/>
        <v>0</v>
      </c>
      <c r="AN187" s="102">
        <v>500000000</v>
      </c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1">
        <f t="shared" si="29"/>
        <v>500000000</v>
      </c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1">
        <f t="shared" si="30"/>
        <v>0</v>
      </c>
      <c r="BL187" s="101">
        <f t="shared" si="26"/>
        <v>500000000</v>
      </c>
    </row>
    <row r="188" spans="1:64" ht="43.15">
      <c r="A188" s="610"/>
      <c r="B188" s="583">
        <v>35</v>
      </c>
      <c r="C188" s="583" t="s">
        <v>519</v>
      </c>
      <c r="D188" s="584"/>
      <c r="E188" s="583">
        <v>3502</v>
      </c>
      <c r="F188" s="583" t="s">
        <v>995</v>
      </c>
      <c r="G188" s="74">
        <v>3502010</v>
      </c>
      <c r="H188" s="75" t="s">
        <v>521</v>
      </c>
      <c r="I188" s="75" t="s">
        <v>521</v>
      </c>
      <c r="J188" s="74" t="s">
        <v>996</v>
      </c>
      <c r="K188" s="75" t="s">
        <v>522</v>
      </c>
      <c r="L188" s="74" t="s">
        <v>1198</v>
      </c>
      <c r="M188" s="76">
        <v>2</v>
      </c>
      <c r="N188" s="101">
        <v>40000000</v>
      </c>
      <c r="O188" s="101">
        <f t="shared" si="31"/>
        <v>80000000</v>
      </c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>
        <f t="shared" si="27"/>
        <v>0</v>
      </c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>
        <f t="shared" si="28"/>
        <v>0</v>
      </c>
      <c r="AN188" s="101">
        <v>40000000</v>
      </c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>
        <f t="shared" si="29"/>
        <v>40000000</v>
      </c>
      <c r="AZ188" s="101">
        <v>40000000</v>
      </c>
      <c r="BA188" s="101"/>
      <c r="BB188" s="101"/>
      <c r="BC188" s="101"/>
      <c r="BD188" s="101"/>
      <c r="BE188" s="101"/>
      <c r="BF188" s="101"/>
      <c r="BG188" s="101"/>
      <c r="BH188" s="101"/>
      <c r="BI188" s="101"/>
      <c r="BJ188" s="101"/>
      <c r="BK188" s="101">
        <f t="shared" si="30"/>
        <v>40000000</v>
      </c>
      <c r="BL188" s="101">
        <f t="shared" si="26"/>
        <v>80000000</v>
      </c>
    </row>
    <row r="189" spans="1:64" ht="51.75" customHeight="1">
      <c r="A189" s="610"/>
      <c r="B189" s="584"/>
      <c r="C189" s="584" t="s">
        <v>519</v>
      </c>
      <c r="D189" s="584"/>
      <c r="E189" s="584">
        <v>3502</v>
      </c>
      <c r="F189" s="584" t="s">
        <v>520</v>
      </c>
      <c r="G189" s="74">
        <v>3502019</v>
      </c>
      <c r="H189" s="75" t="s">
        <v>523</v>
      </c>
      <c r="I189" s="75" t="s">
        <v>523</v>
      </c>
      <c r="J189" s="74" t="s">
        <v>997</v>
      </c>
      <c r="K189" s="75" t="s">
        <v>524</v>
      </c>
      <c r="L189" s="74" t="s">
        <v>1198</v>
      </c>
      <c r="M189" s="76">
        <v>50</v>
      </c>
      <c r="N189" s="101">
        <v>1000000</v>
      </c>
      <c r="O189" s="101">
        <f t="shared" si="31"/>
        <v>50000000</v>
      </c>
      <c r="P189" s="101"/>
      <c r="Q189" s="101"/>
      <c r="R189" s="101"/>
      <c r="S189" s="101"/>
      <c r="T189" s="101"/>
      <c r="U189" s="101">
        <v>10000000</v>
      </c>
      <c r="V189" s="101"/>
      <c r="W189" s="101"/>
      <c r="X189" s="101"/>
      <c r="Y189" s="101"/>
      <c r="Z189" s="101"/>
      <c r="AA189" s="101">
        <f t="shared" si="27"/>
        <v>10000000</v>
      </c>
      <c r="AB189" s="101"/>
      <c r="AC189" s="101"/>
      <c r="AD189" s="101"/>
      <c r="AE189" s="101"/>
      <c r="AF189" s="101"/>
      <c r="AG189" s="101">
        <v>10000000</v>
      </c>
      <c r="AH189" s="101"/>
      <c r="AI189" s="101"/>
      <c r="AJ189" s="101"/>
      <c r="AK189" s="101"/>
      <c r="AL189" s="101"/>
      <c r="AM189" s="101">
        <f t="shared" si="28"/>
        <v>10000000</v>
      </c>
      <c r="AN189" s="101"/>
      <c r="AO189" s="101"/>
      <c r="AP189" s="101"/>
      <c r="AQ189" s="101"/>
      <c r="AR189" s="101"/>
      <c r="AS189" s="101">
        <v>15000000</v>
      </c>
      <c r="AT189" s="101"/>
      <c r="AU189" s="101"/>
      <c r="AV189" s="101"/>
      <c r="AW189" s="101"/>
      <c r="AX189" s="101"/>
      <c r="AY189" s="101">
        <f t="shared" si="29"/>
        <v>15000000</v>
      </c>
      <c r="AZ189" s="101"/>
      <c r="BA189" s="101"/>
      <c r="BB189" s="101"/>
      <c r="BC189" s="101"/>
      <c r="BD189" s="101"/>
      <c r="BE189" s="101">
        <v>15000000</v>
      </c>
      <c r="BF189" s="101"/>
      <c r="BG189" s="101"/>
      <c r="BH189" s="101"/>
      <c r="BI189" s="101"/>
      <c r="BJ189" s="101"/>
      <c r="BK189" s="101">
        <f t="shared" si="30"/>
        <v>15000000</v>
      </c>
      <c r="BL189" s="101">
        <f t="shared" si="26"/>
        <v>50000000</v>
      </c>
    </row>
    <row r="190" spans="1:64" ht="28.9">
      <c r="A190" s="610"/>
      <c r="B190" s="584"/>
      <c r="C190" s="584" t="s">
        <v>519</v>
      </c>
      <c r="D190" s="584"/>
      <c r="E190" s="584">
        <v>3502</v>
      </c>
      <c r="F190" s="584" t="s">
        <v>520</v>
      </c>
      <c r="G190" s="74">
        <v>3502022</v>
      </c>
      <c r="H190" s="75" t="s">
        <v>525</v>
      </c>
      <c r="I190" s="75" t="s">
        <v>525</v>
      </c>
      <c r="J190" s="74" t="s">
        <v>998</v>
      </c>
      <c r="K190" s="75" t="s">
        <v>526</v>
      </c>
      <c r="L190" s="74" t="s">
        <v>1198</v>
      </c>
      <c r="M190" s="76">
        <v>5</v>
      </c>
      <c r="N190" s="101">
        <v>5000000</v>
      </c>
      <c r="O190" s="101">
        <f t="shared" si="31"/>
        <v>25000000</v>
      </c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>
        <f t="shared" si="27"/>
        <v>0</v>
      </c>
      <c r="AB190" s="101"/>
      <c r="AC190" s="101"/>
      <c r="AD190" s="101"/>
      <c r="AE190" s="101"/>
      <c r="AF190" s="101"/>
      <c r="AG190" s="101">
        <v>5000000</v>
      </c>
      <c r="AH190" s="101"/>
      <c r="AI190" s="101"/>
      <c r="AJ190" s="101"/>
      <c r="AK190" s="101"/>
      <c r="AL190" s="101"/>
      <c r="AM190" s="101">
        <f t="shared" si="28"/>
        <v>5000000</v>
      </c>
      <c r="AN190" s="101"/>
      <c r="AO190" s="101"/>
      <c r="AP190" s="101"/>
      <c r="AQ190" s="101"/>
      <c r="AR190" s="101"/>
      <c r="AS190" s="101">
        <v>10000000</v>
      </c>
      <c r="AT190" s="101"/>
      <c r="AU190" s="101"/>
      <c r="AV190" s="101"/>
      <c r="AW190" s="101"/>
      <c r="AX190" s="101"/>
      <c r="AY190" s="101">
        <f t="shared" si="29"/>
        <v>10000000</v>
      </c>
      <c r="AZ190" s="101"/>
      <c r="BA190" s="101"/>
      <c r="BB190" s="101"/>
      <c r="BC190" s="101"/>
      <c r="BD190" s="101"/>
      <c r="BE190" s="101">
        <v>10000000</v>
      </c>
      <c r="BF190" s="101"/>
      <c r="BG190" s="101"/>
      <c r="BH190" s="101"/>
      <c r="BI190" s="101"/>
      <c r="BJ190" s="101"/>
      <c r="BK190" s="101">
        <f t="shared" si="30"/>
        <v>10000000</v>
      </c>
      <c r="BL190" s="101">
        <f t="shared" si="26"/>
        <v>25000000</v>
      </c>
    </row>
    <row r="191" spans="1:64" ht="40.5" customHeight="1">
      <c r="A191" s="610"/>
      <c r="B191" s="584"/>
      <c r="C191" s="584" t="s">
        <v>519</v>
      </c>
      <c r="D191" s="584"/>
      <c r="E191" s="584">
        <v>3502</v>
      </c>
      <c r="F191" s="584" t="s">
        <v>520</v>
      </c>
      <c r="G191" s="74">
        <v>3502024</v>
      </c>
      <c r="H191" s="75" t="s">
        <v>527</v>
      </c>
      <c r="I191" s="75" t="s">
        <v>527</v>
      </c>
      <c r="J191" s="74" t="s">
        <v>999</v>
      </c>
      <c r="K191" s="75" t="s">
        <v>528</v>
      </c>
      <c r="L191" s="74" t="s">
        <v>1198</v>
      </c>
      <c r="M191" s="76">
        <v>5</v>
      </c>
      <c r="N191" s="101">
        <v>20000000</v>
      </c>
      <c r="O191" s="101">
        <f t="shared" si="31"/>
        <v>100000000</v>
      </c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>
        <f t="shared" si="27"/>
        <v>0</v>
      </c>
      <c r="AB191" s="101">
        <v>10000000</v>
      </c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>
        <f t="shared" si="28"/>
        <v>10000000</v>
      </c>
      <c r="AN191" s="101">
        <v>40000000</v>
      </c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>
        <f t="shared" si="29"/>
        <v>40000000</v>
      </c>
      <c r="AZ191" s="101">
        <v>50000000</v>
      </c>
      <c r="BA191" s="101"/>
      <c r="BB191" s="101"/>
      <c r="BC191" s="101"/>
      <c r="BD191" s="101"/>
      <c r="BE191" s="101"/>
      <c r="BF191" s="101"/>
      <c r="BG191" s="101"/>
      <c r="BH191" s="101"/>
      <c r="BI191" s="101"/>
      <c r="BJ191" s="101"/>
      <c r="BK191" s="101">
        <f t="shared" si="30"/>
        <v>50000000</v>
      </c>
      <c r="BL191" s="101">
        <f t="shared" si="26"/>
        <v>100000000</v>
      </c>
    </row>
    <row r="192" spans="1:64" ht="28.9">
      <c r="A192" s="610"/>
      <c r="B192" s="584"/>
      <c r="C192" s="584" t="s">
        <v>519</v>
      </c>
      <c r="D192" s="584"/>
      <c r="E192" s="584">
        <v>3502</v>
      </c>
      <c r="F192" s="584" t="s">
        <v>520</v>
      </c>
      <c r="G192" s="74">
        <v>3502025</v>
      </c>
      <c r="H192" s="75" t="s">
        <v>529</v>
      </c>
      <c r="I192" s="75" t="s">
        <v>529</v>
      </c>
      <c r="J192" s="74" t="s">
        <v>1000</v>
      </c>
      <c r="K192" s="75" t="s">
        <v>530</v>
      </c>
      <c r="L192" s="74" t="s">
        <v>1246</v>
      </c>
      <c r="M192" s="76">
        <v>2</v>
      </c>
      <c r="N192" s="101">
        <v>50000000</v>
      </c>
      <c r="O192" s="101">
        <f t="shared" si="31"/>
        <v>100000000</v>
      </c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>
        <f t="shared" si="27"/>
        <v>0</v>
      </c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>
        <f t="shared" si="28"/>
        <v>0</v>
      </c>
      <c r="AN192" s="101">
        <v>50000000</v>
      </c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>
        <f t="shared" si="29"/>
        <v>50000000</v>
      </c>
      <c r="AZ192" s="101">
        <v>50000000</v>
      </c>
      <c r="BA192" s="101"/>
      <c r="BB192" s="101"/>
      <c r="BC192" s="101"/>
      <c r="BD192" s="101"/>
      <c r="BE192" s="101"/>
      <c r="BF192" s="101"/>
      <c r="BG192" s="101"/>
      <c r="BH192" s="101"/>
      <c r="BI192" s="101"/>
      <c r="BJ192" s="101"/>
      <c r="BK192" s="101">
        <f t="shared" si="30"/>
        <v>50000000</v>
      </c>
      <c r="BL192" s="101">
        <f t="shared" si="26"/>
        <v>100000000</v>
      </c>
    </row>
    <row r="193" spans="1:64" ht="28.9">
      <c r="A193" s="610"/>
      <c r="B193" s="584"/>
      <c r="C193" s="584" t="s">
        <v>519</v>
      </c>
      <c r="D193" s="584"/>
      <c r="E193" s="584">
        <v>3502</v>
      </c>
      <c r="F193" s="584" t="s">
        <v>520</v>
      </c>
      <c r="G193" s="74">
        <v>3502039</v>
      </c>
      <c r="H193" s="75" t="s">
        <v>531</v>
      </c>
      <c r="I193" s="75" t="s">
        <v>531</v>
      </c>
      <c r="J193" s="74" t="s">
        <v>1001</v>
      </c>
      <c r="K193" s="75" t="s">
        <v>532</v>
      </c>
      <c r="L193" s="74" t="s">
        <v>1246</v>
      </c>
      <c r="M193" s="76">
        <v>2</v>
      </c>
      <c r="N193" s="101">
        <v>50000000</v>
      </c>
      <c r="O193" s="101">
        <f t="shared" si="31"/>
        <v>100000000</v>
      </c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>
        <f t="shared" si="27"/>
        <v>0</v>
      </c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>
        <f t="shared" si="28"/>
        <v>0</v>
      </c>
      <c r="AN193" s="101">
        <v>50000000</v>
      </c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>
        <f t="shared" si="29"/>
        <v>50000000</v>
      </c>
      <c r="AZ193" s="101">
        <v>50000000</v>
      </c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>
        <f t="shared" si="30"/>
        <v>50000000</v>
      </c>
      <c r="BL193" s="101">
        <f t="shared" si="26"/>
        <v>100000000</v>
      </c>
    </row>
    <row r="194" spans="1:64" ht="28.9">
      <c r="A194" s="610"/>
      <c r="B194" s="584"/>
      <c r="C194" s="584" t="s">
        <v>519</v>
      </c>
      <c r="D194" s="584"/>
      <c r="E194" s="584">
        <v>3502</v>
      </c>
      <c r="F194" s="584" t="s">
        <v>520</v>
      </c>
      <c r="G194" s="74">
        <v>3502045</v>
      </c>
      <c r="H194" s="75" t="s">
        <v>533</v>
      </c>
      <c r="I194" s="75" t="s">
        <v>533</v>
      </c>
      <c r="J194" s="74" t="s">
        <v>1002</v>
      </c>
      <c r="K194" s="75" t="s">
        <v>340</v>
      </c>
      <c r="L194" s="74" t="s">
        <v>1246</v>
      </c>
      <c r="M194" s="76">
        <v>2</v>
      </c>
      <c r="N194" s="101">
        <v>10000000</v>
      </c>
      <c r="O194" s="101">
        <f t="shared" si="31"/>
        <v>20000000</v>
      </c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>
        <f t="shared" si="27"/>
        <v>0</v>
      </c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>
        <f t="shared" si="28"/>
        <v>0</v>
      </c>
      <c r="AN194" s="101"/>
      <c r="AO194" s="101"/>
      <c r="AP194" s="101"/>
      <c r="AQ194" s="101"/>
      <c r="AR194" s="101"/>
      <c r="AS194" s="101">
        <v>10000000</v>
      </c>
      <c r="AT194" s="101"/>
      <c r="AU194" s="101"/>
      <c r="AV194" s="101"/>
      <c r="AW194" s="101"/>
      <c r="AX194" s="101"/>
      <c r="AY194" s="101">
        <f t="shared" si="29"/>
        <v>10000000</v>
      </c>
      <c r="AZ194" s="101"/>
      <c r="BA194" s="101"/>
      <c r="BB194" s="101"/>
      <c r="BC194" s="101"/>
      <c r="BD194" s="101"/>
      <c r="BE194" s="101">
        <v>10000000</v>
      </c>
      <c r="BF194" s="101"/>
      <c r="BG194" s="101"/>
      <c r="BH194" s="101"/>
      <c r="BI194" s="101"/>
      <c r="BJ194" s="101"/>
      <c r="BK194" s="101">
        <f t="shared" si="30"/>
        <v>10000000</v>
      </c>
      <c r="BL194" s="101">
        <f t="shared" si="26"/>
        <v>20000000</v>
      </c>
    </row>
    <row r="195" spans="1:64" ht="15" customHeight="1">
      <c r="A195" s="610"/>
      <c r="B195" s="584"/>
      <c r="C195" s="584" t="s">
        <v>519</v>
      </c>
      <c r="D195" s="584"/>
      <c r="E195" s="584">
        <v>3502</v>
      </c>
      <c r="F195" s="584" t="s">
        <v>520</v>
      </c>
      <c r="G195" s="74">
        <v>3502046</v>
      </c>
      <c r="H195" s="75" t="s">
        <v>534</v>
      </c>
      <c r="I195" s="75" t="s">
        <v>534</v>
      </c>
      <c r="J195" s="74" t="s">
        <v>1003</v>
      </c>
      <c r="K195" s="75" t="s">
        <v>357</v>
      </c>
      <c r="L195" s="74" t="s">
        <v>1246</v>
      </c>
      <c r="M195" s="76">
        <v>3</v>
      </c>
      <c r="N195" s="101">
        <v>15000000</v>
      </c>
      <c r="O195" s="101">
        <f t="shared" si="31"/>
        <v>45000000</v>
      </c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>
        <f t="shared" si="27"/>
        <v>0</v>
      </c>
      <c r="AB195" s="101">
        <v>15000000</v>
      </c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>
        <f t="shared" si="28"/>
        <v>15000000</v>
      </c>
      <c r="AN195" s="101">
        <v>15000000</v>
      </c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>
        <f t="shared" si="29"/>
        <v>15000000</v>
      </c>
      <c r="AZ195" s="101">
        <v>15000000</v>
      </c>
      <c r="BA195" s="101"/>
      <c r="BB195" s="101"/>
      <c r="BC195" s="101"/>
      <c r="BD195" s="101"/>
      <c r="BE195" s="101"/>
      <c r="BF195" s="101"/>
      <c r="BG195" s="101"/>
      <c r="BH195" s="101"/>
      <c r="BI195" s="101"/>
      <c r="BJ195" s="101"/>
      <c r="BK195" s="101">
        <f t="shared" si="30"/>
        <v>15000000</v>
      </c>
      <c r="BL195" s="101">
        <f t="shared" si="26"/>
        <v>45000000</v>
      </c>
    </row>
    <row r="196" spans="1:64" ht="28.9">
      <c r="A196" s="610"/>
      <c r="B196" s="584"/>
      <c r="C196" s="584" t="s">
        <v>519</v>
      </c>
      <c r="D196" s="584"/>
      <c r="E196" s="584">
        <v>3502</v>
      </c>
      <c r="F196" s="584" t="s">
        <v>520</v>
      </c>
      <c r="G196" s="74">
        <v>3502050</v>
      </c>
      <c r="H196" s="75" t="s">
        <v>535</v>
      </c>
      <c r="I196" s="75" t="s">
        <v>535</v>
      </c>
      <c r="J196" s="74" t="s">
        <v>1004</v>
      </c>
      <c r="K196" s="75" t="s">
        <v>535</v>
      </c>
      <c r="L196" s="74" t="s">
        <v>1194</v>
      </c>
      <c r="M196" s="76">
        <v>1</v>
      </c>
      <c r="N196" s="101"/>
      <c r="O196" s="101">
        <f t="shared" si="31"/>
        <v>0</v>
      </c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>
        <f t="shared" si="27"/>
        <v>0</v>
      </c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>
        <f t="shared" si="28"/>
        <v>0</v>
      </c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>
        <f t="shared" si="29"/>
        <v>0</v>
      </c>
      <c r="AZ196" s="101"/>
      <c r="BA196" s="101"/>
      <c r="BB196" s="101"/>
      <c r="BC196" s="101"/>
      <c r="BD196" s="101"/>
      <c r="BE196" s="101"/>
      <c r="BF196" s="101"/>
      <c r="BG196" s="101"/>
      <c r="BH196" s="101"/>
      <c r="BI196" s="101"/>
      <c r="BJ196" s="101"/>
      <c r="BK196" s="101">
        <f t="shared" si="30"/>
        <v>0</v>
      </c>
      <c r="BL196" s="101">
        <f t="shared" si="26"/>
        <v>0</v>
      </c>
    </row>
    <row r="197" spans="1:64" ht="28.9">
      <c r="A197" s="610"/>
      <c r="B197" s="584"/>
      <c r="C197" s="584"/>
      <c r="D197" s="584"/>
      <c r="E197" s="584"/>
      <c r="F197" s="584"/>
      <c r="G197" s="772" t="s">
        <v>1009</v>
      </c>
      <c r="H197" s="75" t="s">
        <v>582</v>
      </c>
      <c r="I197" s="75" t="s">
        <v>1010</v>
      </c>
      <c r="J197" s="771" t="s">
        <v>1011</v>
      </c>
      <c r="K197" s="75" t="s">
        <v>1012</v>
      </c>
      <c r="L197" s="74" t="s">
        <v>1246</v>
      </c>
      <c r="M197" s="76">
        <v>4</v>
      </c>
      <c r="N197" s="101">
        <v>6000000</v>
      </c>
      <c r="O197" s="101">
        <f t="shared" si="31"/>
        <v>24000000</v>
      </c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>
        <f t="shared" si="27"/>
        <v>0</v>
      </c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>
        <f t="shared" si="28"/>
        <v>0</v>
      </c>
      <c r="AN197" s="101">
        <v>12000000</v>
      </c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>
        <f t="shared" si="29"/>
        <v>12000000</v>
      </c>
      <c r="AZ197" s="101">
        <v>12000000</v>
      </c>
      <c r="BA197" s="101"/>
      <c r="BB197" s="101"/>
      <c r="BC197" s="101"/>
      <c r="BD197" s="101"/>
      <c r="BE197" s="101"/>
      <c r="BF197" s="101"/>
      <c r="BG197" s="101"/>
      <c r="BH197" s="101"/>
      <c r="BI197" s="101"/>
      <c r="BJ197" s="101"/>
      <c r="BK197" s="101">
        <f t="shared" si="30"/>
        <v>12000000</v>
      </c>
      <c r="BL197" s="101">
        <f t="shared" si="26"/>
        <v>24000000</v>
      </c>
    </row>
    <row r="198" spans="1:64" ht="19.5" customHeight="1">
      <c r="A198" s="610"/>
      <c r="B198" s="585"/>
      <c r="C198" s="585" t="s">
        <v>519</v>
      </c>
      <c r="D198" s="584"/>
      <c r="E198" s="585">
        <v>3502</v>
      </c>
      <c r="F198" s="585" t="s">
        <v>520</v>
      </c>
      <c r="G198" s="74">
        <v>3502059</v>
      </c>
      <c r="H198" s="75" t="s">
        <v>536</v>
      </c>
      <c r="I198" s="75" t="s">
        <v>536</v>
      </c>
      <c r="J198" s="74" t="s">
        <v>1013</v>
      </c>
      <c r="K198" s="75" t="s">
        <v>537</v>
      </c>
      <c r="L198" s="74" t="s">
        <v>1246</v>
      </c>
      <c r="M198" s="76">
        <v>1</v>
      </c>
      <c r="N198" s="101">
        <v>30000000</v>
      </c>
      <c r="O198" s="101">
        <f t="shared" si="31"/>
        <v>30000000</v>
      </c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>
        <f t="shared" si="27"/>
        <v>0</v>
      </c>
      <c r="AB198" s="101">
        <v>5000000</v>
      </c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>
        <f t="shared" si="28"/>
        <v>5000000</v>
      </c>
      <c r="AN198" s="101">
        <v>25000000</v>
      </c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>
        <f t="shared" si="29"/>
        <v>25000000</v>
      </c>
      <c r="AZ198" s="101"/>
      <c r="BA198" s="101"/>
      <c r="BB198" s="101"/>
      <c r="BC198" s="101"/>
      <c r="BD198" s="101"/>
      <c r="BE198" s="101"/>
      <c r="BF198" s="101"/>
      <c r="BG198" s="101"/>
      <c r="BH198" s="101"/>
      <c r="BI198" s="101"/>
      <c r="BJ198" s="101"/>
      <c r="BK198" s="101">
        <f t="shared" si="30"/>
        <v>0</v>
      </c>
      <c r="BL198" s="101">
        <f t="shared" si="26"/>
        <v>30000000</v>
      </c>
    </row>
    <row r="199" spans="1:64" ht="28.9">
      <c r="A199" s="610"/>
      <c r="B199" s="583">
        <v>36</v>
      </c>
      <c r="C199" s="583" t="s">
        <v>365</v>
      </c>
      <c r="D199" s="584"/>
      <c r="E199" s="74">
        <v>3601</v>
      </c>
      <c r="F199" s="583" t="s">
        <v>1029</v>
      </c>
      <c r="G199" s="74">
        <v>3601009</v>
      </c>
      <c r="H199" s="75" t="s">
        <v>564</v>
      </c>
      <c r="I199" s="75" t="s">
        <v>564</v>
      </c>
      <c r="J199" s="74" t="s">
        <v>1030</v>
      </c>
      <c r="K199" s="75" t="s">
        <v>319</v>
      </c>
      <c r="L199" s="74" t="s">
        <v>1198</v>
      </c>
      <c r="M199" s="76">
        <v>4</v>
      </c>
      <c r="N199" s="101">
        <v>3000000</v>
      </c>
      <c r="O199" s="101">
        <f t="shared" si="31"/>
        <v>12000000</v>
      </c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>
        <f t="shared" si="27"/>
        <v>0</v>
      </c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>
        <f t="shared" si="28"/>
        <v>0</v>
      </c>
      <c r="AN199" s="101">
        <v>6000000</v>
      </c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>
        <f t="shared" si="29"/>
        <v>6000000</v>
      </c>
      <c r="AZ199" s="101">
        <v>6000000</v>
      </c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>
        <f t="shared" si="30"/>
        <v>6000000</v>
      </c>
      <c r="BL199" s="101">
        <f t="shared" si="26"/>
        <v>12000000</v>
      </c>
    </row>
    <row r="200" spans="1:64" ht="30" customHeight="1">
      <c r="A200" s="610"/>
      <c r="B200" s="584"/>
      <c r="C200" s="584"/>
      <c r="D200" s="584"/>
      <c r="E200" s="583">
        <v>3602</v>
      </c>
      <c r="F200" s="584"/>
      <c r="G200" s="74">
        <v>3602002</v>
      </c>
      <c r="H200" s="75" t="s">
        <v>566</v>
      </c>
      <c r="I200" s="75" t="s">
        <v>566</v>
      </c>
      <c r="J200" s="74" t="s">
        <v>1031</v>
      </c>
      <c r="K200" s="75" t="s">
        <v>319</v>
      </c>
      <c r="L200" s="74" t="s">
        <v>1198</v>
      </c>
      <c r="M200" s="76">
        <v>4</v>
      </c>
      <c r="N200" s="101">
        <v>3000000</v>
      </c>
      <c r="O200" s="101">
        <f t="shared" si="31"/>
        <v>12000000</v>
      </c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>
        <f t="shared" si="27"/>
        <v>0</v>
      </c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>
        <f t="shared" si="28"/>
        <v>0</v>
      </c>
      <c r="AN200" s="101">
        <v>6000000</v>
      </c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>
        <f t="shared" si="29"/>
        <v>6000000</v>
      </c>
      <c r="AZ200" s="101">
        <v>6000000</v>
      </c>
      <c r="BA200" s="101"/>
      <c r="BB200" s="101"/>
      <c r="BC200" s="101"/>
      <c r="BD200" s="101"/>
      <c r="BE200" s="101"/>
      <c r="BF200" s="101"/>
      <c r="BG200" s="101"/>
      <c r="BH200" s="101"/>
      <c r="BI200" s="101"/>
      <c r="BJ200" s="101"/>
      <c r="BK200" s="101">
        <f t="shared" si="30"/>
        <v>6000000</v>
      </c>
      <c r="BL200" s="101">
        <f t="shared" si="26"/>
        <v>12000000</v>
      </c>
    </row>
    <row r="201" spans="1:64" ht="30" customHeight="1">
      <c r="A201" s="610"/>
      <c r="B201" s="584"/>
      <c r="C201" s="584"/>
      <c r="D201" s="584"/>
      <c r="E201" s="584"/>
      <c r="F201" s="584"/>
      <c r="G201" s="74">
        <v>3602018</v>
      </c>
      <c r="H201" s="75" t="s">
        <v>567</v>
      </c>
      <c r="I201" s="75" t="s">
        <v>567</v>
      </c>
      <c r="J201" s="74" t="s">
        <v>1032</v>
      </c>
      <c r="K201" s="75" t="s">
        <v>568</v>
      </c>
      <c r="L201" s="74" t="s">
        <v>1198</v>
      </c>
      <c r="M201" s="76">
        <v>10</v>
      </c>
      <c r="N201" s="101">
        <v>10000000</v>
      </c>
      <c r="O201" s="101">
        <f t="shared" si="31"/>
        <v>100000000</v>
      </c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>
        <f t="shared" si="27"/>
        <v>0</v>
      </c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>
        <f t="shared" si="28"/>
        <v>0</v>
      </c>
      <c r="AN201" s="101">
        <v>50000000</v>
      </c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>
        <f t="shared" si="29"/>
        <v>50000000</v>
      </c>
      <c r="AZ201" s="101">
        <v>50000000</v>
      </c>
      <c r="BA201" s="101"/>
      <c r="BB201" s="101"/>
      <c r="BC201" s="101"/>
      <c r="BD201" s="101"/>
      <c r="BE201" s="101"/>
      <c r="BF201" s="101"/>
      <c r="BG201" s="101"/>
      <c r="BH201" s="101"/>
      <c r="BI201" s="101"/>
      <c r="BJ201" s="101"/>
      <c r="BK201" s="101">
        <f t="shared" si="30"/>
        <v>50000000</v>
      </c>
      <c r="BL201" s="101">
        <f t="shared" si="26"/>
        <v>100000000</v>
      </c>
    </row>
    <row r="202" spans="1:64" ht="30" customHeight="1">
      <c r="A202" s="610"/>
      <c r="B202" s="584"/>
      <c r="C202" s="584"/>
      <c r="D202" s="584"/>
      <c r="E202" s="585"/>
      <c r="F202" s="584"/>
      <c r="G202" s="74">
        <v>3602032</v>
      </c>
      <c r="H202" s="75" t="s">
        <v>569</v>
      </c>
      <c r="I202" s="75" t="s">
        <v>569</v>
      </c>
      <c r="J202" s="74" t="s">
        <v>1033</v>
      </c>
      <c r="K202" s="75" t="s">
        <v>570</v>
      </c>
      <c r="L202" s="74" t="s">
        <v>1198</v>
      </c>
      <c r="M202" s="76">
        <v>10</v>
      </c>
      <c r="N202" s="101">
        <v>2000000</v>
      </c>
      <c r="O202" s="101">
        <f t="shared" si="31"/>
        <v>20000000</v>
      </c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>
        <f t="shared" si="27"/>
        <v>0</v>
      </c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>
        <f t="shared" si="28"/>
        <v>0</v>
      </c>
      <c r="AN202" s="101">
        <v>10000000</v>
      </c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>
        <f t="shared" si="29"/>
        <v>10000000</v>
      </c>
      <c r="AZ202" s="101">
        <v>10000000</v>
      </c>
      <c r="BA202" s="101"/>
      <c r="BB202" s="101"/>
      <c r="BC202" s="101"/>
      <c r="BD202" s="101"/>
      <c r="BE202" s="101"/>
      <c r="BF202" s="101"/>
      <c r="BG202" s="101"/>
      <c r="BH202" s="101"/>
      <c r="BI202" s="101"/>
      <c r="BJ202" s="101"/>
      <c r="BK202" s="101">
        <f t="shared" si="30"/>
        <v>10000000</v>
      </c>
      <c r="BL202" s="101">
        <f t="shared" si="26"/>
        <v>20000000</v>
      </c>
    </row>
    <row r="203" spans="1:64" ht="40.5" customHeight="1">
      <c r="A203" s="610"/>
      <c r="B203" s="584"/>
      <c r="C203" s="584"/>
      <c r="D203" s="584"/>
      <c r="E203" s="583">
        <v>3604</v>
      </c>
      <c r="F203" s="584"/>
      <c r="G203" s="74">
        <v>3604006</v>
      </c>
      <c r="H203" s="75" t="s">
        <v>595</v>
      </c>
      <c r="I203" s="75" t="s">
        <v>595</v>
      </c>
      <c r="J203" s="74" t="s">
        <v>1034</v>
      </c>
      <c r="K203" s="75" t="s">
        <v>172</v>
      </c>
      <c r="L203" s="74" t="s">
        <v>1198</v>
      </c>
      <c r="M203" s="76">
        <v>60</v>
      </c>
      <c r="N203" s="101">
        <v>800000</v>
      </c>
      <c r="O203" s="101">
        <f t="shared" si="31"/>
        <v>48000000</v>
      </c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>
        <f t="shared" si="27"/>
        <v>0</v>
      </c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>
        <f t="shared" si="28"/>
        <v>0</v>
      </c>
      <c r="AN203" s="101"/>
      <c r="AO203" s="101"/>
      <c r="AP203" s="101"/>
      <c r="AQ203" s="101"/>
      <c r="AR203" s="101"/>
      <c r="AS203" s="101">
        <v>24000000</v>
      </c>
      <c r="AT203" s="101"/>
      <c r="AU203" s="101"/>
      <c r="AV203" s="101"/>
      <c r="AW203" s="101"/>
      <c r="AX203" s="101"/>
      <c r="AY203" s="101">
        <f t="shared" si="29"/>
        <v>24000000</v>
      </c>
      <c r="AZ203" s="101"/>
      <c r="BA203" s="101"/>
      <c r="BB203" s="101"/>
      <c r="BC203" s="101"/>
      <c r="BD203" s="101"/>
      <c r="BE203" s="101">
        <v>24000000</v>
      </c>
      <c r="BF203" s="101"/>
      <c r="BG203" s="101"/>
      <c r="BH203" s="101"/>
      <c r="BI203" s="101"/>
      <c r="BJ203" s="101"/>
      <c r="BK203" s="101">
        <f t="shared" si="30"/>
        <v>24000000</v>
      </c>
      <c r="BL203" s="101">
        <f t="shared" si="26"/>
        <v>48000000</v>
      </c>
    </row>
    <row r="204" spans="1:64" ht="28.9">
      <c r="A204" s="610"/>
      <c r="B204" s="584"/>
      <c r="C204" s="584"/>
      <c r="D204" s="584"/>
      <c r="E204" s="584"/>
      <c r="F204" s="584"/>
      <c r="G204" s="74">
        <v>3604009</v>
      </c>
      <c r="H204" s="75" t="s">
        <v>596</v>
      </c>
      <c r="I204" s="75" t="s">
        <v>596</v>
      </c>
      <c r="J204" s="74" t="s">
        <v>1035</v>
      </c>
      <c r="K204" s="75" t="s">
        <v>597</v>
      </c>
      <c r="L204" s="74" t="s">
        <v>1198</v>
      </c>
      <c r="M204" s="76">
        <v>2</v>
      </c>
      <c r="N204" s="101">
        <v>5000000</v>
      </c>
      <c r="O204" s="101">
        <f t="shared" si="31"/>
        <v>10000000</v>
      </c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>
        <f t="shared" si="27"/>
        <v>0</v>
      </c>
      <c r="AB204" s="101">
        <v>5000000</v>
      </c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>
        <f t="shared" si="28"/>
        <v>5000000</v>
      </c>
      <c r="AN204" s="101">
        <v>5000000</v>
      </c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>
        <f t="shared" si="29"/>
        <v>5000000</v>
      </c>
      <c r="AZ204" s="101"/>
      <c r="BA204" s="101"/>
      <c r="BB204" s="101"/>
      <c r="BC204" s="101"/>
      <c r="BD204" s="101"/>
      <c r="BE204" s="101"/>
      <c r="BF204" s="101"/>
      <c r="BG204" s="101"/>
      <c r="BH204" s="101"/>
      <c r="BI204" s="101"/>
      <c r="BJ204" s="101"/>
      <c r="BK204" s="101">
        <f t="shared" si="30"/>
        <v>0</v>
      </c>
      <c r="BL204" s="101">
        <f t="shared" si="26"/>
        <v>10000000</v>
      </c>
    </row>
    <row r="205" spans="1:64" ht="28.9">
      <c r="A205" s="610"/>
      <c r="B205" s="585"/>
      <c r="C205" s="585"/>
      <c r="D205" s="585"/>
      <c r="E205" s="585"/>
      <c r="F205" s="585"/>
      <c r="G205" s="74">
        <v>3604022</v>
      </c>
      <c r="H205" s="75" t="s">
        <v>599</v>
      </c>
      <c r="I205" s="75" t="s">
        <v>599</v>
      </c>
      <c r="J205" s="74" t="s">
        <v>1037</v>
      </c>
      <c r="K205" s="75" t="s">
        <v>526</v>
      </c>
      <c r="L205" s="74" t="s">
        <v>1198</v>
      </c>
      <c r="M205" s="76">
        <v>10</v>
      </c>
      <c r="N205" s="101">
        <v>2400000</v>
      </c>
      <c r="O205" s="101">
        <f t="shared" si="31"/>
        <v>24000000</v>
      </c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>
        <f t="shared" si="27"/>
        <v>0</v>
      </c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>
        <f t="shared" si="28"/>
        <v>0</v>
      </c>
      <c r="AN205" s="101">
        <v>12000000</v>
      </c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>
        <f t="shared" si="29"/>
        <v>12000000</v>
      </c>
      <c r="AZ205" s="101">
        <v>12000000</v>
      </c>
      <c r="BA205" s="101"/>
      <c r="BB205" s="101"/>
      <c r="BC205" s="101"/>
      <c r="BD205" s="101"/>
      <c r="BE205" s="101"/>
      <c r="BF205" s="101"/>
      <c r="BG205" s="101"/>
      <c r="BH205" s="101"/>
      <c r="BI205" s="101"/>
      <c r="BJ205" s="101"/>
      <c r="BK205" s="101">
        <f t="shared" si="30"/>
        <v>12000000</v>
      </c>
      <c r="BL205" s="101">
        <f t="shared" si="26"/>
        <v>24000000</v>
      </c>
    </row>
    <row r="206" spans="1:64" ht="28.9">
      <c r="A206" s="610"/>
      <c r="B206" s="583">
        <v>24</v>
      </c>
      <c r="C206" s="583" t="s">
        <v>584</v>
      </c>
      <c r="D206" s="583" t="s">
        <v>1244</v>
      </c>
      <c r="E206" s="74">
        <v>2404</v>
      </c>
      <c r="F206" s="583" t="s">
        <v>1045</v>
      </c>
      <c r="G206" s="74">
        <v>2404001</v>
      </c>
      <c r="H206" s="75" t="s">
        <v>586</v>
      </c>
      <c r="I206" s="75" t="s">
        <v>586</v>
      </c>
      <c r="J206" s="74" t="s">
        <v>1046</v>
      </c>
      <c r="K206" s="75" t="s">
        <v>586</v>
      </c>
      <c r="L206" s="74" t="s">
        <v>1194</v>
      </c>
      <c r="M206" s="76">
        <v>1</v>
      </c>
      <c r="N206" s="101"/>
      <c r="O206" s="101">
        <f t="shared" si="31"/>
        <v>0</v>
      </c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>
        <f t="shared" si="27"/>
        <v>0</v>
      </c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>
        <f t="shared" si="28"/>
        <v>0</v>
      </c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>
        <f t="shared" si="29"/>
        <v>0</v>
      </c>
      <c r="AZ206" s="101"/>
      <c r="BA206" s="101"/>
      <c r="BB206" s="101"/>
      <c r="BC206" s="101"/>
      <c r="BD206" s="101"/>
      <c r="BE206" s="101"/>
      <c r="BF206" s="101"/>
      <c r="BG206" s="101"/>
      <c r="BH206" s="101"/>
      <c r="BI206" s="101"/>
      <c r="BJ206" s="101"/>
      <c r="BK206" s="101">
        <f t="shared" si="30"/>
        <v>0</v>
      </c>
      <c r="BL206" s="101">
        <f t="shared" si="26"/>
        <v>0</v>
      </c>
    </row>
    <row r="207" spans="1:64" ht="28.9">
      <c r="A207" s="610"/>
      <c r="B207" s="584">
        <v>24</v>
      </c>
      <c r="C207" s="584" t="s">
        <v>584</v>
      </c>
      <c r="D207" s="584"/>
      <c r="E207" s="583">
        <v>2402</v>
      </c>
      <c r="F207" s="584"/>
      <c r="G207" s="74">
        <v>2402001</v>
      </c>
      <c r="H207" s="75" t="s">
        <v>588</v>
      </c>
      <c r="I207" s="75" t="s">
        <v>588</v>
      </c>
      <c r="J207" s="74" t="s">
        <v>1047</v>
      </c>
      <c r="K207" s="75" t="s">
        <v>589</v>
      </c>
      <c r="L207" s="74" t="s">
        <v>1194</v>
      </c>
      <c r="M207" s="76">
        <v>1</v>
      </c>
      <c r="N207" s="101">
        <v>1697000000</v>
      </c>
      <c r="O207" s="101">
        <f t="shared" si="31"/>
        <v>1697000000</v>
      </c>
      <c r="P207" s="101">
        <v>697000000</v>
      </c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>
        <f t="shared" si="27"/>
        <v>697000000</v>
      </c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>
        <f t="shared" si="28"/>
        <v>0</v>
      </c>
      <c r="AN207" s="101"/>
      <c r="AO207" s="101"/>
      <c r="AP207" s="101"/>
      <c r="AQ207" s="101"/>
      <c r="AR207" s="101"/>
      <c r="AS207" s="101">
        <v>500000000</v>
      </c>
      <c r="AT207" s="101"/>
      <c r="AU207" s="101"/>
      <c r="AV207" s="101"/>
      <c r="AW207" s="101"/>
      <c r="AX207" s="101"/>
      <c r="AY207" s="101">
        <f t="shared" si="29"/>
        <v>500000000</v>
      </c>
      <c r="AZ207" s="101">
        <v>200000000</v>
      </c>
      <c r="BA207" s="101"/>
      <c r="BB207" s="101"/>
      <c r="BC207" s="101"/>
      <c r="BD207" s="101"/>
      <c r="BE207" s="101">
        <v>300000000</v>
      </c>
      <c r="BF207" s="101"/>
      <c r="BG207" s="101"/>
      <c r="BH207" s="101"/>
      <c r="BI207" s="101"/>
      <c r="BJ207" s="101"/>
      <c r="BK207" s="101">
        <f t="shared" si="30"/>
        <v>500000000</v>
      </c>
      <c r="BL207" s="101">
        <f t="shared" si="26"/>
        <v>1697000000</v>
      </c>
    </row>
    <row r="208" spans="1:64" ht="28.9">
      <c r="A208" s="610"/>
      <c r="B208" s="584">
        <v>24</v>
      </c>
      <c r="C208" s="584" t="s">
        <v>584</v>
      </c>
      <c r="D208" s="584"/>
      <c r="E208" s="584"/>
      <c r="F208" s="584"/>
      <c r="G208" s="74">
        <v>2402006</v>
      </c>
      <c r="H208" s="75" t="s">
        <v>590</v>
      </c>
      <c r="I208" s="75" t="s">
        <v>590</v>
      </c>
      <c r="J208" s="74" t="s">
        <v>1048</v>
      </c>
      <c r="K208" s="75" t="s">
        <v>590</v>
      </c>
      <c r="L208" s="74" t="s">
        <v>1194</v>
      </c>
      <c r="M208" s="76">
        <v>1</v>
      </c>
      <c r="N208" s="101">
        <v>5163000002</v>
      </c>
      <c r="O208" s="101">
        <f t="shared" si="31"/>
        <v>5163000002</v>
      </c>
      <c r="P208" s="101"/>
      <c r="Q208" s="101"/>
      <c r="R208" s="101"/>
      <c r="S208" s="101"/>
      <c r="T208" s="101"/>
      <c r="U208" s="101"/>
      <c r="V208" s="101"/>
      <c r="W208" s="101"/>
      <c r="X208" s="101">
        <v>4163000002</v>
      </c>
      <c r="Y208" s="101"/>
      <c r="Z208" s="101"/>
      <c r="AA208" s="101">
        <f t="shared" si="27"/>
        <v>4163000002</v>
      </c>
      <c r="AB208" s="101"/>
      <c r="AC208" s="101"/>
      <c r="AD208" s="101"/>
      <c r="AE208" s="101"/>
      <c r="AF208" s="101"/>
      <c r="AG208" s="101"/>
      <c r="AH208" s="101"/>
      <c r="AI208" s="101"/>
      <c r="AJ208" s="101"/>
      <c r="AK208" s="101"/>
      <c r="AL208" s="101"/>
      <c r="AM208" s="101">
        <f t="shared" si="28"/>
        <v>0</v>
      </c>
      <c r="AN208" s="101">
        <v>500000000</v>
      </c>
      <c r="AO208" s="101"/>
      <c r="AP208" s="101"/>
      <c r="AQ208" s="101"/>
      <c r="AR208" s="101"/>
      <c r="AS208" s="101"/>
      <c r="AT208" s="101"/>
      <c r="AU208" s="101"/>
      <c r="AV208" s="101"/>
      <c r="AW208" s="101"/>
      <c r="AX208" s="101"/>
      <c r="AY208" s="101">
        <f t="shared" si="29"/>
        <v>500000000</v>
      </c>
      <c r="AZ208" s="101">
        <v>500000000</v>
      </c>
      <c r="BA208" s="101"/>
      <c r="BB208" s="101"/>
      <c r="BC208" s="101"/>
      <c r="BD208" s="101"/>
      <c r="BE208" s="101"/>
      <c r="BF208" s="101"/>
      <c r="BG208" s="101"/>
      <c r="BH208" s="101"/>
      <c r="BI208" s="101"/>
      <c r="BJ208" s="101"/>
      <c r="BK208" s="101">
        <f t="shared" si="30"/>
        <v>500000000</v>
      </c>
      <c r="BL208" s="101">
        <f t="shared" si="26"/>
        <v>5163000002</v>
      </c>
    </row>
    <row r="209" spans="1:64" ht="28.9">
      <c r="A209" s="610"/>
      <c r="B209" s="584">
        <v>24</v>
      </c>
      <c r="C209" s="584" t="s">
        <v>584</v>
      </c>
      <c r="D209" s="584"/>
      <c r="E209" s="584"/>
      <c r="F209" s="584"/>
      <c r="G209" s="74">
        <v>2402039</v>
      </c>
      <c r="H209" s="75" t="s">
        <v>591</v>
      </c>
      <c r="I209" s="75" t="s">
        <v>591</v>
      </c>
      <c r="J209" s="74" t="s">
        <v>1049</v>
      </c>
      <c r="K209" s="75" t="s">
        <v>592</v>
      </c>
      <c r="L209" s="74" t="s">
        <v>1194</v>
      </c>
      <c r="M209" s="76">
        <v>1</v>
      </c>
      <c r="N209" s="101">
        <v>700000000</v>
      </c>
      <c r="O209" s="101">
        <f t="shared" si="31"/>
        <v>700000000</v>
      </c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>
        <f t="shared" si="27"/>
        <v>0</v>
      </c>
      <c r="AB209" s="101"/>
      <c r="AC209" s="101"/>
      <c r="AD209" s="101"/>
      <c r="AE209" s="101"/>
      <c r="AF209" s="101"/>
      <c r="AG209" s="101"/>
      <c r="AH209" s="101"/>
      <c r="AI209" s="101"/>
      <c r="AJ209" s="101"/>
      <c r="AK209" s="101"/>
      <c r="AL209" s="101"/>
      <c r="AM209" s="101">
        <f t="shared" si="28"/>
        <v>0</v>
      </c>
      <c r="AN209" s="101">
        <v>400000000</v>
      </c>
      <c r="AO209" s="101"/>
      <c r="AP209" s="101"/>
      <c r="AQ209" s="101"/>
      <c r="AR209" s="101"/>
      <c r="AS209" s="101"/>
      <c r="AT209" s="101"/>
      <c r="AU209" s="101"/>
      <c r="AV209" s="101"/>
      <c r="AW209" s="101"/>
      <c r="AX209" s="101"/>
      <c r="AY209" s="101">
        <f t="shared" si="29"/>
        <v>400000000</v>
      </c>
      <c r="AZ209" s="101">
        <v>300000000</v>
      </c>
      <c r="BA209" s="101"/>
      <c r="BB209" s="101"/>
      <c r="BC209" s="101"/>
      <c r="BD209" s="101"/>
      <c r="BE209" s="101"/>
      <c r="BF209" s="101"/>
      <c r="BG209" s="101"/>
      <c r="BH209" s="101"/>
      <c r="BI209" s="101"/>
      <c r="BJ209" s="101"/>
      <c r="BK209" s="101">
        <f t="shared" si="30"/>
        <v>300000000</v>
      </c>
      <c r="BL209" s="101">
        <f t="shared" si="26"/>
        <v>700000000</v>
      </c>
    </row>
    <row r="210" spans="1:64" ht="28.9">
      <c r="A210" s="610"/>
      <c r="B210" s="584">
        <v>24</v>
      </c>
      <c r="C210" s="584" t="s">
        <v>584</v>
      </c>
      <c r="D210" s="584"/>
      <c r="E210" s="584"/>
      <c r="F210" s="584"/>
      <c r="G210" s="74">
        <v>2402041</v>
      </c>
      <c r="H210" s="75" t="s">
        <v>593</v>
      </c>
      <c r="I210" s="75" t="s">
        <v>593</v>
      </c>
      <c r="J210" s="74" t="s">
        <v>1050</v>
      </c>
      <c r="K210" s="75" t="s">
        <v>593</v>
      </c>
      <c r="L210" s="74" t="s">
        <v>1194</v>
      </c>
      <c r="M210" s="76">
        <v>1</v>
      </c>
      <c r="N210" s="101">
        <v>418000000</v>
      </c>
      <c r="O210" s="101">
        <f t="shared" si="31"/>
        <v>418000000</v>
      </c>
      <c r="P210" s="101">
        <v>65000000</v>
      </c>
      <c r="Q210" s="101"/>
      <c r="R210" s="101"/>
      <c r="S210" s="101"/>
      <c r="T210" s="101"/>
      <c r="U210" s="101"/>
      <c r="V210" s="101"/>
      <c r="W210" s="101"/>
      <c r="X210" s="101"/>
      <c r="Y210" s="101"/>
      <c r="Z210" s="101">
        <v>53000000</v>
      </c>
      <c r="AA210" s="101">
        <f t="shared" si="27"/>
        <v>118000000</v>
      </c>
      <c r="AB210" s="101"/>
      <c r="AC210" s="101"/>
      <c r="AD210" s="101"/>
      <c r="AE210" s="101"/>
      <c r="AF210" s="101"/>
      <c r="AG210" s="101"/>
      <c r="AH210" s="101"/>
      <c r="AI210" s="101"/>
      <c r="AJ210" s="101"/>
      <c r="AK210" s="101"/>
      <c r="AL210" s="101"/>
      <c r="AM210" s="101">
        <f t="shared" si="28"/>
        <v>0</v>
      </c>
      <c r="AN210" s="101"/>
      <c r="AO210" s="101"/>
      <c r="AP210" s="101"/>
      <c r="AQ210" s="101"/>
      <c r="AR210" s="101"/>
      <c r="AS210" s="101">
        <v>200000000</v>
      </c>
      <c r="AT210" s="101"/>
      <c r="AU210" s="101"/>
      <c r="AV210" s="101"/>
      <c r="AW210" s="101"/>
      <c r="AX210" s="101"/>
      <c r="AY210" s="101">
        <f t="shared" si="29"/>
        <v>200000000</v>
      </c>
      <c r="AZ210" s="101">
        <v>100000000</v>
      </c>
      <c r="BA210" s="101"/>
      <c r="BB210" s="101"/>
      <c r="BC210" s="101"/>
      <c r="BD210" s="101"/>
      <c r="BE210" s="101"/>
      <c r="BF210" s="101"/>
      <c r="BG210" s="101"/>
      <c r="BH210" s="101"/>
      <c r="BI210" s="101"/>
      <c r="BJ210" s="101"/>
      <c r="BK210" s="101">
        <f t="shared" si="30"/>
        <v>100000000</v>
      </c>
      <c r="BL210" s="101">
        <f t="shared" si="26"/>
        <v>418000000</v>
      </c>
    </row>
    <row r="211" spans="1:64" ht="28.9">
      <c r="A211" s="610"/>
      <c r="B211" s="584"/>
      <c r="C211" s="584"/>
      <c r="D211" s="584"/>
      <c r="E211" s="584"/>
      <c r="F211" s="584"/>
      <c r="G211" s="74">
        <v>2402113</v>
      </c>
      <c r="H211" s="75" t="s">
        <v>1247</v>
      </c>
      <c r="I211" s="75" t="s">
        <v>1247</v>
      </c>
      <c r="J211" s="74">
        <v>240211300</v>
      </c>
      <c r="K211" s="75" t="s">
        <v>1248</v>
      </c>
      <c r="L211" s="74" t="s">
        <v>1194</v>
      </c>
      <c r="M211" s="76">
        <v>1</v>
      </c>
      <c r="N211" s="101">
        <v>3417000000</v>
      </c>
      <c r="O211" s="101">
        <f>+M211*N211</f>
        <v>3417000000</v>
      </c>
      <c r="P211" s="101">
        <v>683000000</v>
      </c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>
        <f>SUM(P211:Z211)</f>
        <v>683000000</v>
      </c>
      <c r="AB211" s="101">
        <v>104000000</v>
      </c>
      <c r="AC211" s="101"/>
      <c r="AD211" s="101"/>
      <c r="AE211" s="101"/>
      <c r="AF211" s="101"/>
      <c r="AG211" s="101">
        <v>432000000</v>
      </c>
      <c r="AH211" s="101"/>
      <c r="AI211" s="101"/>
      <c r="AJ211" s="101"/>
      <c r="AK211" s="101"/>
      <c r="AL211" s="101">
        <v>198000000</v>
      </c>
      <c r="AM211" s="101">
        <f>SUM(AB211:AL211)</f>
        <v>734000000</v>
      </c>
      <c r="AN211" s="101">
        <v>500000000</v>
      </c>
      <c r="AO211" s="101"/>
      <c r="AP211" s="101"/>
      <c r="AQ211" s="101"/>
      <c r="AR211" s="101"/>
      <c r="AS211" s="101">
        <v>500000000</v>
      </c>
      <c r="AT211" s="101"/>
      <c r="AU211" s="101"/>
      <c r="AV211" s="101"/>
      <c r="AW211" s="101"/>
      <c r="AX211" s="101"/>
      <c r="AY211" s="101">
        <f>SUM(AN211:AX211)</f>
        <v>1000000000</v>
      </c>
      <c r="AZ211" s="101">
        <v>400000000</v>
      </c>
      <c r="BA211" s="101"/>
      <c r="BB211" s="101"/>
      <c r="BC211" s="101"/>
      <c r="BD211" s="101"/>
      <c r="BE211" s="101">
        <v>600000000</v>
      </c>
      <c r="BF211" s="101"/>
      <c r="BG211" s="101"/>
      <c r="BH211" s="101"/>
      <c r="BI211" s="101"/>
      <c r="BJ211" s="101"/>
      <c r="BK211" s="101">
        <f>SUM(AZ211:BJ211)</f>
        <v>1000000000</v>
      </c>
      <c r="BL211" s="101">
        <f>+AA211+AM211+AY211+BK211</f>
        <v>3417000000</v>
      </c>
    </row>
    <row r="212" spans="1:64" ht="28.9">
      <c r="A212" s="610"/>
      <c r="B212" s="584"/>
      <c r="C212" s="584"/>
      <c r="D212" s="584"/>
      <c r="E212" s="584"/>
      <c r="F212" s="584"/>
      <c r="G212" s="74" t="s">
        <v>1051</v>
      </c>
      <c r="H212" s="75" t="s">
        <v>610</v>
      </c>
      <c r="I212" s="75" t="s">
        <v>1052</v>
      </c>
      <c r="J212" s="74" t="s">
        <v>1053</v>
      </c>
      <c r="K212" s="75" t="s">
        <v>1054</v>
      </c>
      <c r="L212" s="74" t="s">
        <v>1194</v>
      </c>
      <c r="M212" s="76">
        <v>1</v>
      </c>
      <c r="N212" s="101">
        <v>150000000</v>
      </c>
      <c r="O212" s="101">
        <f t="shared" si="31"/>
        <v>150000000</v>
      </c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>
        <f t="shared" si="27"/>
        <v>0</v>
      </c>
      <c r="AB212" s="101"/>
      <c r="AC212" s="101"/>
      <c r="AD212" s="101"/>
      <c r="AE212" s="101"/>
      <c r="AF212" s="101"/>
      <c r="AG212" s="101"/>
      <c r="AH212" s="101"/>
      <c r="AI212" s="101"/>
      <c r="AJ212" s="101"/>
      <c r="AK212" s="101"/>
      <c r="AL212" s="101"/>
      <c r="AM212" s="101">
        <v>150000000</v>
      </c>
      <c r="AN212" s="101"/>
      <c r="AO212" s="101"/>
      <c r="AP212" s="101"/>
      <c r="AQ212" s="101"/>
      <c r="AR212" s="101"/>
      <c r="AS212" s="101"/>
      <c r="AT212" s="101"/>
      <c r="AU212" s="101"/>
      <c r="AV212" s="101"/>
      <c r="AW212" s="101"/>
      <c r="AX212" s="101"/>
      <c r="AY212" s="101">
        <f t="shared" si="29"/>
        <v>0</v>
      </c>
      <c r="AZ212" s="101"/>
      <c r="BA212" s="101"/>
      <c r="BB212" s="101"/>
      <c r="BC212" s="101"/>
      <c r="BD212" s="101"/>
      <c r="BE212" s="101"/>
      <c r="BF212" s="101"/>
      <c r="BG212" s="101"/>
      <c r="BH212" s="101"/>
      <c r="BI212" s="101"/>
      <c r="BJ212" s="101"/>
      <c r="BK212" s="101">
        <f t="shared" si="30"/>
        <v>0</v>
      </c>
      <c r="BL212" s="101">
        <f t="shared" si="26"/>
        <v>150000000</v>
      </c>
    </row>
    <row r="213" spans="1:64" ht="28.9">
      <c r="A213" s="610"/>
      <c r="B213" s="584"/>
      <c r="C213" s="584"/>
      <c r="D213" s="584"/>
      <c r="E213" s="74">
        <v>2403</v>
      </c>
      <c r="F213" s="584"/>
      <c r="G213" s="74">
        <v>2403002</v>
      </c>
      <c r="H213" s="75" t="s">
        <v>613</v>
      </c>
      <c r="I213" s="75" t="s">
        <v>613</v>
      </c>
      <c r="J213" s="74" t="s">
        <v>1056</v>
      </c>
      <c r="K213" s="75" t="s">
        <v>614</v>
      </c>
      <c r="L213" s="74" t="s">
        <v>1194</v>
      </c>
      <c r="M213" s="76">
        <v>1</v>
      </c>
      <c r="N213" s="101">
        <v>500000000</v>
      </c>
      <c r="O213" s="101">
        <f t="shared" si="31"/>
        <v>500000000</v>
      </c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>
        <f t="shared" si="27"/>
        <v>0</v>
      </c>
      <c r="AB213" s="101"/>
      <c r="AC213" s="101"/>
      <c r="AD213" s="101"/>
      <c r="AE213" s="101"/>
      <c r="AF213" s="101"/>
      <c r="AG213" s="101"/>
      <c r="AH213" s="101"/>
      <c r="AI213" s="101"/>
      <c r="AJ213" s="101"/>
      <c r="AK213" s="101"/>
      <c r="AL213" s="101"/>
      <c r="AM213" s="101">
        <f t="shared" si="28"/>
        <v>0</v>
      </c>
      <c r="AN213" s="101">
        <v>300000000</v>
      </c>
      <c r="AO213" s="101"/>
      <c r="AP213" s="101"/>
      <c r="AQ213" s="101"/>
      <c r="AR213" s="101"/>
      <c r="AS213" s="101"/>
      <c r="AT213" s="101"/>
      <c r="AU213" s="101"/>
      <c r="AV213" s="101"/>
      <c r="AW213" s="101"/>
      <c r="AX213" s="101"/>
      <c r="AY213" s="101">
        <f t="shared" si="29"/>
        <v>300000000</v>
      </c>
      <c r="AZ213" s="101">
        <v>200000000</v>
      </c>
      <c r="BA213" s="101"/>
      <c r="BB213" s="101"/>
      <c r="BC213" s="101"/>
      <c r="BD213" s="101"/>
      <c r="BE213" s="101"/>
      <c r="BF213" s="101"/>
      <c r="BG213" s="101"/>
      <c r="BH213" s="101"/>
      <c r="BI213" s="101"/>
      <c r="BJ213" s="101"/>
      <c r="BK213" s="101">
        <f t="shared" si="30"/>
        <v>200000000</v>
      </c>
      <c r="BL213" s="101">
        <f t="shared" si="26"/>
        <v>500000000</v>
      </c>
    </row>
    <row r="214" spans="1:64" ht="28.9">
      <c r="A214" s="610"/>
      <c r="B214" s="584"/>
      <c r="C214" s="584"/>
      <c r="D214" s="584"/>
      <c r="E214" s="74" t="s">
        <v>1249</v>
      </c>
      <c r="F214" s="584"/>
      <c r="G214" s="74" t="s">
        <v>1250</v>
      </c>
      <c r="H214" s="75" t="s">
        <v>1251</v>
      </c>
      <c r="I214" s="75" t="s">
        <v>1251</v>
      </c>
      <c r="J214" s="74" t="s">
        <v>1252</v>
      </c>
      <c r="K214" s="75" t="s">
        <v>1253</v>
      </c>
      <c r="L214" s="74" t="s">
        <v>1194</v>
      </c>
      <c r="M214" s="76">
        <v>1</v>
      </c>
      <c r="N214" s="101"/>
      <c r="O214" s="101">
        <f t="shared" si="31"/>
        <v>0</v>
      </c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>
        <f t="shared" si="27"/>
        <v>0</v>
      </c>
      <c r="AB214" s="101"/>
      <c r="AC214" s="101"/>
      <c r="AD214" s="101"/>
      <c r="AE214" s="101"/>
      <c r="AF214" s="101"/>
      <c r="AG214" s="101"/>
      <c r="AH214" s="101"/>
      <c r="AI214" s="101"/>
      <c r="AJ214" s="101"/>
      <c r="AK214" s="101"/>
      <c r="AL214" s="101"/>
      <c r="AM214" s="101">
        <f t="shared" si="28"/>
        <v>0</v>
      </c>
      <c r="AN214" s="101"/>
      <c r="AO214" s="101"/>
      <c r="AP214" s="101"/>
      <c r="AQ214" s="101"/>
      <c r="AR214" s="101"/>
      <c r="AS214" s="101"/>
      <c r="AT214" s="101"/>
      <c r="AU214" s="101"/>
      <c r="AV214" s="101"/>
      <c r="AW214" s="101"/>
      <c r="AX214" s="101"/>
      <c r="AY214" s="101">
        <f t="shared" si="29"/>
        <v>0</v>
      </c>
      <c r="AZ214" s="101"/>
      <c r="BA214" s="101"/>
      <c r="BB214" s="101"/>
      <c r="BC214" s="101"/>
      <c r="BD214" s="101"/>
      <c r="BE214" s="101"/>
      <c r="BF214" s="101"/>
      <c r="BG214" s="101"/>
      <c r="BH214" s="101"/>
      <c r="BI214" s="101"/>
      <c r="BJ214" s="101"/>
      <c r="BK214" s="101">
        <f t="shared" si="30"/>
        <v>0</v>
      </c>
      <c r="BL214" s="101">
        <f t="shared" si="26"/>
        <v>0</v>
      </c>
    </row>
    <row r="215" spans="1:64" ht="28.9">
      <c r="A215" s="610"/>
      <c r="B215" s="585">
        <v>24</v>
      </c>
      <c r="C215" s="585" t="s">
        <v>584</v>
      </c>
      <c r="D215" s="584"/>
      <c r="E215" s="74">
        <v>2403</v>
      </c>
      <c r="F215" s="585"/>
      <c r="G215" s="74" t="s">
        <v>1254</v>
      </c>
      <c r="H215" s="75" t="s">
        <v>1255</v>
      </c>
      <c r="I215" s="75" t="s">
        <v>1255</v>
      </c>
      <c r="J215" s="74" t="s">
        <v>1256</v>
      </c>
      <c r="K215" s="75" t="s">
        <v>1257</v>
      </c>
      <c r="L215" s="74" t="s">
        <v>1194</v>
      </c>
      <c r="M215" s="76">
        <v>1</v>
      </c>
      <c r="N215" s="101">
        <v>50000000</v>
      </c>
      <c r="O215" s="101">
        <f t="shared" si="31"/>
        <v>50000000</v>
      </c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>
        <f t="shared" si="27"/>
        <v>0</v>
      </c>
      <c r="AB215" s="101"/>
      <c r="AC215" s="101"/>
      <c r="AD215" s="101"/>
      <c r="AE215" s="101"/>
      <c r="AF215" s="101"/>
      <c r="AG215" s="101"/>
      <c r="AH215" s="101"/>
      <c r="AI215" s="101"/>
      <c r="AJ215" s="101"/>
      <c r="AK215" s="101"/>
      <c r="AL215" s="101"/>
      <c r="AM215" s="101">
        <f t="shared" si="28"/>
        <v>0</v>
      </c>
      <c r="AN215" s="101"/>
      <c r="AO215" s="101"/>
      <c r="AP215" s="101"/>
      <c r="AQ215" s="101"/>
      <c r="AR215" s="101"/>
      <c r="AS215" s="101"/>
      <c r="AT215" s="101"/>
      <c r="AU215" s="101"/>
      <c r="AV215" s="101"/>
      <c r="AW215" s="101"/>
      <c r="AX215" s="101"/>
      <c r="AY215" s="101">
        <f t="shared" si="29"/>
        <v>0</v>
      </c>
      <c r="AZ215" s="101">
        <v>50000000</v>
      </c>
      <c r="BA215" s="101"/>
      <c r="BB215" s="101"/>
      <c r="BC215" s="101"/>
      <c r="BD215" s="101"/>
      <c r="BE215" s="101"/>
      <c r="BF215" s="101"/>
      <c r="BG215" s="101"/>
      <c r="BH215" s="101"/>
      <c r="BI215" s="101"/>
      <c r="BJ215" s="101"/>
      <c r="BK215" s="101">
        <f t="shared" si="30"/>
        <v>50000000</v>
      </c>
      <c r="BL215" s="101">
        <f t="shared" si="26"/>
        <v>50000000</v>
      </c>
    </row>
    <row r="216" spans="1:64" ht="45" customHeight="1">
      <c r="A216" s="610"/>
      <c r="B216" s="584">
        <v>24</v>
      </c>
      <c r="C216" s="584" t="s">
        <v>584</v>
      </c>
      <c r="D216" s="584"/>
      <c r="E216" s="84">
        <v>2408</v>
      </c>
      <c r="F216" s="583" t="s">
        <v>1258</v>
      </c>
      <c r="G216" s="74">
        <v>2408008</v>
      </c>
      <c r="H216" s="75" t="s">
        <v>603</v>
      </c>
      <c r="I216" s="75" t="s">
        <v>603</v>
      </c>
      <c r="J216" s="74" t="s">
        <v>1058</v>
      </c>
      <c r="K216" s="75" t="s">
        <v>603</v>
      </c>
      <c r="L216" s="74" t="s">
        <v>1194</v>
      </c>
      <c r="M216" s="76">
        <v>1</v>
      </c>
      <c r="N216" s="101">
        <v>400000000</v>
      </c>
      <c r="O216" s="101">
        <f t="shared" si="31"/>
        <v>400000000</v>
      </c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>
        <f t="shared" si="27"/>
        <v>0</v>
      </c>
      <c r="AB216" s="101"/>
      <c r="AC216" s="101"/>
      <c r="AD216" s="101"/>
      <c r="AE216" s="101"/>
      <c r="AF216" s="101"/>
      <c r="AG216" s="101"/>
      <c r="AH216" s="101"/>
      <c r="AI216" s="101"/>
      <c r="AJ216" s="101"/>
      <c r="AK216" s="101"/>
      <c r="AL216" s="101"/>
      <c r="AM216" s="101">
        <f t="shared" si="28"/>
        <v>0</v>
      </c>
      <c r="AN216" s="101">
        <v>200000000</v>
      </c>
      <c r="AO216" s="101"/>
      <c r="AP216" s="101"/>
      <c r="AQ216" s="101"/>
      <c r="AR216" s="101"/>
      <c r="AS216" s="101">
        <v>200000000</v>
      </c>
      <c r="AT216" s="101"/>
      <c r="AU216" s="101"/>
      <c r="AV216" s="101"/>
      <c r="AW216" s="101"/>
      <c r="AX216" s="101"/>
      <c r="AY216" s="101">
        <f t="shared" si="29"/>
        <v>400000000</v>
      </c>
      <c r="AZ216" s="101"/>
      <c r="BA216" s="101"/>
      <c r="BB216" s="101"/>
      <c r="BC216" s="101"/>
      <c r="BD216" s="101"/>
      <c r="BE216" s="101"/>
      <c r="BF216" s="101"/>
      <c r="BG216" s="101"/>
      <c r="BH216" s="101"/>
      <c r="BI216" s="101"/>
      <c r="BJ216" s="101"/>
      <c r="BK216" s="101">
        <f t="shared" si="30"/>
        <v>0</v>
      </c>
      <c r="BL216" s="101">
        <f t="shared" si="26"/>
        <v>400000000</v>
      </c>
    </row>
    <row r="217" spans="1:64" ht="45" customHeight="1" thickBot="1">
      <c r="A217" s="610"/>
      <c r="B217" s="584">
        <v>24</v>
      </c>
      <c r="C217" s="584"/>
      <c r="D217" s="584"/>
      <c r="E217" s="83">
        <v>2402</v>
      </c>
      <c r="F217" s="589"/>
      <c r="G217" s="83">
        <v>2402127</v>
      </c>
      <c r="H217" s="119" t="s">
        <v>604</v>
      </c>
      <c r="I217" s="119" t="s">
        <v>1063</v>
      </c>
      <c r="J217" s="83" t="s">
        <v>1064</v>
      </c>
      <c r="K217" s="119" t="s">
        <v>1065</v>
      </c>
      <c r="L217" s="83" t="s">
        <v>1194</v>
      </c>
      <c r="M217" s="120">
        <v>1</v>
      </c>
      <c r="N217" s="121">
        <v>200000000</v>
      </c>
      <c r="O217" s="121">
        <f t="shared" si="31"/>
        <v>200000000</v>
      </c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>
        <f>SUM(P217:Z217)</f>
        <v>0</v>
      </c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>
        <f>SUM(AB217:AL217)</f>
        <v>0</v>
      </c>
      <c r="AN217" s="121"/>
      <c r="AO217" s="121"/>
      <c r="AP217" s="121"/>
      <c r="AQ217" s="121"/>
      <c r="AR217" s="121"/>
      <c r="AS217" s="121">
        <v>200000000</v>
      </c>
      <c r="AT217" s="121"/>
      <c r="AU217" s="121"/>
      <c r="AV217" s="121"/>
      <c r="AW217" s="121"/>
      <c r="AX217" s="121"/>
      <c r="AY217" s="121">
        <f>SUM(AN217:AX217)</f>
        <v>200000000</v>
      </c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>
        <f>SUM(AZ217:BJ217)</f>
        <v>0</v>
      </c>
      <c r="BL217" s="101">
        <f t="shared" si="26"/>
        <v>200000000</v>
      </c>
    </row>
    <row r="218" spans="1:64" ht="24" customHeight="1" thickBot="1">
      <c r="A218" s="619" t="s">
        <v>1259</v>
      </c>
      <c r="B218" s="620"/>
      <c r="C218" s="620"/>
      <c r="D218" s="620"/>
      <c r="E218" s="620"/>
      <c r="F218" s="620"/>
      <c r="G218" s="620"/>
      <c r="H218" s="620"/>
      <c r="I218" s="620"/>
      <c r="J218" s="620"/>
      <c r="K218" s="620"/>
      <c r="L218" s="620"/>
      <c r="M218" s="620"/>
      <c r="N218" s="621"/>
      <c r="O218" s="123">
        <f t="shared" ref="O218:AT218" si="32">SUM(O175:O217)</f>
        <v>15565000002</v>
      </c>
      <c r="P218" s="123">
        <f t="shared" si="32"/>
        <v>1490000000</v>
      </c>
      <c r="Q218" s="123">
        <f t="shared" si="32"/>
        <v>0</v>
      </c>
      <c r="R218" s="123">
        <f t="shared" si="32"/>
        <v>0</v>
      </c>
      <c r="S218" s="123">
        <f t="shared" si="32"/>
        <v>0</v>
      </c>
      <c r="T218" s="123">
        <f t="shared" si="32"/>
        <v>0</v>
      </c>
      <c r="U218" s="123">
        <f t="shared" si="32"/>
        <v>115000000</v>
      </c>
      <c r="V218" s="123">
        <f t="shared" si="32"/>
        <v>0</v>
      </c>
      <c r="W218" s="123">
        <f t="shared" si="32"/>
        <v>0</v>
      </c>
      <c r="X218" s="123">
        <f t="shared" si="32"/>
        <v>4163000002</v>
      </c>
      <c r="Y218" s="123">
        <f t="shared" si="32"/>
        <v>0</v>
      </c>
      <c r="Z218" s="123">
        <f t="shared" si="32"/>
        <v>53000000</v>
      </c>
      <c r="AA218" s="123">
        <f t="shared" si="32"/>
        <v>5821000002</v>
      </c>
      <c r="AB218" s="123">
        <f t="shared" si="32"/>
        <v>309000000</v>
      </c>
      <c r="AC218" s="123">
        <f t="shared" si="32"/>
        <v>0</v>
      </c>
      <c r="AD218" s="123">
        <f t="shared" si="32"/>
        <v>0</v>
      </c>
      <c r="AE218" s="123">
        <f t="shared" si="32"/>
        <v>0</v>
      </c>
      <c r="AF218" s="123">
        <f t="shared" si="32"/>
        <v>0</v>
      </c>
      <c r="AG218" s="123">
        <f t="shared" si="32"/>
        <v>687000000</v>
      </c>
      <c r="AH218" s="123">
        <f t="shared" si="32"/>
        <v>0</v>
      </c>
      <c r="AI218" s="123">
        <f t="shared" si="32"/>
        <v>0</v>
      </c>
      <c r="AJ218" s="123">
        <f t="shared" si="32"/>
        <v>85000000</v>
      </c>
      <c r="AK218" s="123">
        <f t="shared" si="32"/>
        <v>0</v>
      </c>
      <c r="AL218" s="123">
        <f t="shared" si="32"/>
        <v>198000000</v>
      </c>
      <c r="AM218" s="123">
        <f t="shared" si="32"/>
        <v>1429000000</v>
      </c>
      <c r="AN218" s="123">
        <f t="shared" si="32"/>
        <v>2796000000</v>
      </c>
      <c r="AO218" s="123">
        <f t="shared" si="32"/>
        <v>0</v>
      </c>
      <c r="AP218" s="123">
        <f t="shared" si="32"/>
        <v>0</v>
      </c>
      <c r="AQ218" s="123">
        <f t="shared" si="32"/>
        <v>0</v>
      </c>
      <c r="AR218" s="123">
        <f t="shared" si="32"/>
        <v>0</v>
      </c>
      <c r="AS218" s="123">
        <f t="shared" si="32"/>
        <v>1944000000</v>
      </c>
      <c r="AT218" s="123">
        <f t="shared" si="32"/>
        <v>0</v>
      </c>
      <c r="AU218" s="123">
        <f t="shared" ref="AU218:BL218" si="33">SUM(AU175:AU217)</f>
        <v>0</v>
      </c>
      <c r="AV218" s="123">
        <f t="shared" si="33"/>
        <v>85000000</v>
      </c>
      <c r="AW218" s="123">
        <f t="shared" si="33"/>
        <v>0</v>
      </c>
      <c r="AX218" s="123">
        <f t="shared" si="33"/>
        <v>0</v>
      </c>
      <c r="AY218" s="123">
        <f t="shared" si="33"/>
        <v>4825000000</v>
      </c>
      <c r="AZ218" s="123">
        <f t="shared" si="33"/>
        <v>2126000000</v>
      </c>
      <c r="BA218" s="123">
        <f t="shared" si="33"/>
        <v>0</v>
      </c>
      <c r="BB218" s="123">
        <f t="shared" si="33"/>
        <v>0</v>
      </c>
      <c r="BC218" s="123">
        <f t="shared" si="33"/>
        <v>0</v>
      </c>
      <c r="BD218" s="123">
        <f t="shared" si="33"/>
        <v>0</v>
      </c>
      <c r="BE218" s="123">
        <f t="shared" si="33"/>
        <v>1279000000</v>
      </c>
      <c r="BF218" s="123">
        <f t="shared" si="33"/>
        <v>0</v>
      </c>
      <c r="BG218" s="123">
        <f t="shared" si="33"/>
        <v>0</v>
      </c>
      <c r="BH218" s="123">
        <f t="shared" si="33"/>
        <v>85000000</v>
      </c>
      <c r="BI218" s="123">
        <f t="shared" si="33"/>
        <v>0</v>
      </c>
      <c r="BJ218" s="123">
        <f t="shared" si="33"/>
        <v>0</v>
      </c>
      <c r="BK218" s="123">
        <f t="shared" si="33"/>
        <v>3490000000</v>
      </c>
      <c r="BL218" s="123">
        <f t="shared" si="33"/>
        <v>15565000002</v>
      </c>
    </row>
    <row r="219" spans="1:64" ht="57.6">
      <c r="A219" s="625" t="s">
        <v>114</v>
      </c>
      <c r="B219" s="587">
        <v>45</v>
      </c>
      <c r="C219" s="587" t="s">
        <v>170</v>
      </c>
      <c r="D219" s="587" t="s">
        <v>1260</v>
      </c>
      <c r="E219" s="71">
        <v>4501</v>
      </c>
      <c r="F219" s="587" t="s">
        <v>1112</v>
      </c>
      <c r="G219" s="71">
        <v>4501049</v>
      </c>
      <c r="H219" s="72" t="s">
        <v>667</v>
      </c>
      <c r="I219" s="72" t="s">
        <v>1113</v>
      </c>
      <c r="J219" s="71">
        <v>450104905</v>
      </c>
      <c r="K219" s="72" t="s">
        <v>340</v>
      </c>
      <c r="L219" s="71" t="s">
        <v>1195</v>
      </c>
      <c r="M219" s="73">
        <v>4</v>
      </c>
      <c r="N219" s="104">
        <v>25000000</v>
      </c>
      <c r="O219" s="104">
        <f t="shared" si="31"/>
        <v>100000000</v>
      </c>
      <c r="P219" s="104"/>
      <c r="Q219" s="104"/>
      <c r="R219" s="104"/>
      <c r="S219" s="104"/>
      <c r="T219" s="104"/>
      <c r="U219" s="104">
        <v>22000000</v>
      </c>
      <c r="V219" s="104"/>
      <c r="W219" s="104"/>
      <c r="X219" s="104"/>
      <c r="Y219" s="104"/>
      <c r="Z219" s="104"/>
      <c r="AA219" s="104">
        <f>SUM(P219:Z219)</f>
        <v>22000000</v>
      </c>
      <c r="AB219" s="104"/>
      <c r="AC219" s="104"/>
      <c r="AD219" s="104"/>
      <c r="AE219" s="104"/>
      <c r="AF219" s="104"/>
      <c r="AG219" s="104">
        <v>20000000</v>
      </c>
      <c r="AH219" s="104"/>
      <c r="AI219" s="104"/>
      <c r="AJ219" s="104"/>
      <c r="AK219" s="104"/>
      <c r="AL219" s="104"/>
      <c r="AM219" s="104">
        <f>SUM(AB219:AL219)</f>
        <v>20000000</v>
      </c>
      <c r="AN219" s="104"/>
      <c r="AO219" s="104"/>
      <c r="AP219" s="104"/>
      <c r="AQ219" s="104"/>
      <c r="AR219" s="104"/>
      <c r="AS219" s="104">
        <v>28000000</v>
      </c>
      <c r="AT219" s="104"/>
      <c r="AU219" s="104"/>
      <c r="AV219" s="104"/>
      <c r="AW219" s="104"/>
      <c r="AX219" s="104"/>
      <c r="AY219" s="104">
        <f>SUM(AN219:AX219)</f>
        <v>28000000</v>
      </c>
      <c r="AZ219" s="104"/>
      <c r="BA219" s="104"/>
      <c r="BB219" s="104"/>
      <c r="BC219" s="104"/>
      <c r="BD219" s="104"/>
      <c r="BE219" s="104">
        <v>30000000</v>
      </c>
      <c r="BF219" s="104"/>
      <c r="BG219" s="104"/>
      <c r="BH219" s="104"/>
      <c r="BI219" s="104"/>
      <c r="BJ219" s="104"/>
      <c r="BK219" s="104">
        <f>SUM(AZ219:BJ219)</f>
        <v>30000000</v>
      </c>
      <c r="BL219" s="104">
        <f t="shared" si="26"/>
        <v>100000000</v>
      </c>
    </row>
    <row r="220" spans="1:64" ht="57.6">
      <c r="A220" s="625"/>
      <c r="B220" s="587"/>
      <c r="C220" s="587"/>
      <c r="D220" s="587"/>
      <c r="E220" s="586">
        <v>4502</v>
      </c>
      <c r="F220" s="587"/>
      <c r="G220" s="37" t="s">
        <v>832</v>
      </c>
      <c r="H220" s="38" t="s">
        <v>661</v>
      </c>
      <c r="I220" s="38" t="s">
        <v>661</v>
      </c>
      <c r="J220" s="37" t="s">
        <v>833</v>
      </c>
      <c r="K220" s="38" t="s">
        <v>1114</v>
      </c>
      <c r="L220" s="37" t="s">
        <v>1195</v>
      </c>
      <c r="M220" s="39">
        <v>4</v>
      </c>
      <c r="N220" s="103">
        <v>4000000</v>
      </c>
      <c r="O220" s="103">
        <f t="shared" si="31"/>
        <v>16000000</v>
      </c>
      <c r="P220" s="103">
        <v>3000000</v>
      </c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>
        <f>SUM(P220:Z220)</f>
        <v>3000000</v>
      </c>
      <c r="AB220" s="103">
        <v>3000000</v>
      </c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>
        <f>SUM(AB220:AL220)</f>
        <v>3000000</v>
      </c>
      <c r="AN220" s="103">
        <v>5000000</v>
      </c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>
        <f>SUM(AN220:AX220)</f>
        <v>5000000</v>
      </c>
      <c r="AZ220" s="103">
        <v>5000000</v>
      </c>
      <c r="BA220" s="103"/>
      <c r="BB220" s="103"/>
      <c r="BC220" s="103"/>
      <c r="BD220" s="103"/>
      <c r="BE220" s="103"/>
      <c r="BF220" s="103"/>
      <c r="BG220" s="103"/>
      <c r="BH220" s="103"/>
      <c r="BI220" s="103"/>
      <c r="BJ220" s="103"/>
      <c r="BK220" s="103">
        <f>SUM(AZ220:BJ220)</f>
        <v>5000000</v>
      </c>
      <c r="BL220" s="103">
        <f t="shared" si="26"/>
        <v>16000000</v>
      </c>
    </row>
    <row r="221" spans="1:64" ht="28.9">
      <c r="A221" s="625"/>
      <c r="B221" s="587"/>
      <c r="C221" s="587"/>
      <c r="D221" s="587"/>
      <c r="E221" s="587"/>
      <c r="F221" s="587"/>
      <c r="G221" s="37">
        <v>4502003</v>
      </c>
      <c r="H221" s="38" t="s">
        <v>663</v>
      </c>
      <c r="I221" s="38" t="s">
        <v>663</v>
      </c>
      <c r="J221" s="37" t="s">
        <v>1115</v>
      </c>
      <c r="K221" s="38" t="s">
        <v>664</v>
      </c>
      <c r="L221" s="37" t="s">
        <v>1195</v>
      </c>
      <c r="M221" s="39">
        <v>2</v>
      </c>
      <c r="N221" s="103">
        <v>20000000</v>
      </c>
      <c r="O221" s="103">
        <f t="shared" si="31"/>
        <v>40000000</v>
      </c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>
        <f t="shared" ref="AA221:AA261" si="34">SUM(P221:Z221)</f>
        <v>0</v>
      </c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>
        <f t="shared" ref="AM221:AM261" si="35">SUM(AB221:AL221)</f>
        <v>0</v>
      </c>
      <c r="AN221" s="103">
        <v>20000000</v>
      </c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>
        <f t="shared" ref="AY221:AY261" si="36">SUM(AN221:AX221)</f>
        <v>20000000</v>
      </c>
      <c r="AZ221" s="103">
        <v>20000000</v>
      </c>
      <c r="BA221" s="103"/>
      <c r="BB221" s="103"/>
      <c r="BC221" s="103"/>
      <c r="BD221" s="103"/>
      <c r="BE221" s="103"/>
      <c r="BF221" s="103"/>
      <c r="BG221" s="103"/>
      <c r="BH221" s="103"/>
      <c r="BI221" s="103"/>
      <c r="BJ221" s="103"/>
      <c r="BK221" s="103">
        <f t="shared" ref="BK221:BK261" si="37">SUM(AZ221:BJ221)</f>
        <v>20000000</v>
      </c>
      <c r="BL221" s="103">
        <f t="shared" si="26"/>
        <v>40000000</v>
      </c>
    </row>
    <row r="222" spans="1:64" ht="57.6">
      <c r="A222" s="625"/>
      <c r="B222" s="588"/>
      <c r="C222" s="588"/>
      <c r="D222" s="587"/>
      <c r="E222" s="588"/>
      <c r="F222" s="587"/>
      <c r="G222" s="37" t="s">
        <v>832</v>
      </c>
      <c r="H222" s="38" t="s">
        <v>669</v>
      </c>
      <c r="I222" s="38" t="s">
        <v>1116</v>
      </c>
      <c r="J222" s="37" t="s">
        <v>1117</v>
      </c>
      <c r="K222" s="38" t="s">
        <v>1118</v>
      </c>
      <c r="L222" s="37" t="s">
        <v>1195</v>
      </c>
      <c r="M222" s="39">
        <v>1</v>
      </c>
      <c r="N222" s="103">
        <v>30000000</v>
      </c>
      <c r="O222" s="103">
        <f t="shared" si="31"/>
        <v>30000000</v>
      </c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>
        <f t="shared" si="34"/>
        <v>0</v>
      </c>
      <c r="AB222" s="103"/>
      <c r="AC222" s="103"/>
      <c r="AD222" s="103"/>
      <c r="AE222" s="103"/>
      <c r="AF222" s="103"/>
      <c r="AG222" s="103">
        <v>10000000</v>
      </c>
      <c r="AH222" s="103"/>
      <c r="AI222" s="103"/>
      <c r="AJ222" s="103"/>
      <c r="AK222" s="103"/>
      <c r="AL222" s="103"/>
      <c r="AM222" s="103">
        <f t="shared" si="35"/>
        <v>10000000</v>
      </c>
      <c r="AN222" s="103"/>
      <c r="AO222" s="103"/>
      <c r="AP222" s="103"/>
      <c r="AQ222" s="103"/>
      <c r="AR222" s="103"/>
      <c r="AS222" s="103">
        <v>10000000</v>
      </c>
      <c r="AT222" s="103"/>
      <c r="AU222" s="103"/>
      <c r="AV222" s="103"/>
      <c r="AW222" s="103"/>
      <c r="AX222" s="103"/>
      <c r="AY222" s="103">
        <f t="shared" si="36"/>
        <v>10000000</v>
      </c>
      <c r="AZ222" s="103"/>
      <c r="BA222" s="103"/>
      <c r="BB222" s="103"/>
      <c r="BC222" s="103"/>
      <c r="BD222" s="103"/>
      <c r="BE222" s="103">
        <v>10000000</v>
      </c>
      <c r="BF222" s="103"/>
      <c r="BG222" s="103"/>
      <c r="BH222" s="103"/>
      <c r="BI222" s="103"/>
      <c r="BJ222" s="103"/>
      <c r="BK222" s="103">
        <f t="shared" si="37"/>
        <v>10000000</v>
      </c>
      <c r="BL222" s="103">
        <f t="shared" si="26"/>
        <v>30000000</v>
      </c>
    </row>
    <row r="223" spans="1:64" ht="86.45">
      <c r="A223" s="625"/>
      <c r="B223" s="37">
        <v>19</v>
      </c>
      <c r="C223" s="37" t="s">
        <v>252</v>
      </c>
      <c r="D223" s="587"/>
      <c r="E223" s="37">
        <v>1905</v>
      </c>
      <c r="F223" s="588"/>
      <c r="G223" s="37" t="s">
        <v>1119</v>
      </c>
      <c r="H223" s="38" t="s">
        <v>665</v>
      </c>
      <c r="I223" s="38" t="s">
        <v>1120</v>
      </c>
      <c r="J223" s="37" t="s">
        <v>950</v>
      </c>
      <c r="K223" s="38" t="s">
        <v>468</v>
      </c>
      <c r="L223" s="37" t="s">
        <v>1195</v>
      </c>
      <c r="M223" s="39">
        <v>2</v>
      </c>
      <c r="N223" s="103">
        <v>30000000</v>
      </c>
      <c r="O223" s="103">
        <f t="shared" si="31"/>
        <v>60000000</v>
      </c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>
        <f t="shared" si="34"/>
        <v>0</v>
      </c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>
        <f t="shared" si="35"/>
        <v>0</v>
      </c>
      <c r="AN223" s="103"/>
      <c r="AO223" s="103"/>
      <c r="AP223" s="103"/>
      <c r="AQ223" s="103">
        <v>30000000</v>
      </c>
      <c r="AR223" s="103"/>
      <c r="AS223" s="103"/>
      <c r="AT223" s="103"/>
      <c r="AU223" s="103"/>
      <c r="AV223" s="103"/>
      <c r="AW223" s="103"/>
      <c r="AX223" s="103"/>
      <c r="AY223" s="103">
        <f t="shared" si="36"/>
        <v>30000000</v>
      </c>
      <c r="AZ223" s="103"/>
      <c r="BA223" s="103"/>
      <c r="BB223" s="103"/>
      <c r="BC223" s="103">
        <v>30000000</v>
      </c>
      <c r="BD223" s="103"/>
      <c r="BE223" s="103"/>
      <c r="BF223" s="103"/>
      <c r="BG223" s="103"/>
      <c r="BH223" s="103"/>
      <c r="BI223" s="103"/>
      <c r="BJ223" s="103"/>
      <c r="BK223" s="103">
        <f t="shared" si="37"/>
        <v>30000000</v>
      </c>
      <c r="BL223" s="103">
        <f t="shared" si="26"/>
        <v>60000000</v>
      </c>
    </row>
    <row r="224" spans="1:64" ht="28.9">
      <c r="A224" s="625"/>
      <c r="B224" s="586">
        <v>45</v>
      </c>
      <c r="C224" s="586" t="s">
        <v>170</v>
      </c>
      <c r="D224" s="587"/>
      <c r="E224" s="586">
        <v>4501</v>
      </c>
      <c r="F224" s="586" t="s">
        <v>1072</v>
      </c>
      <c r="G224" s="37">
        <v>4501004</v>
      </c>
      <c r="H224" s="38" t="s">
        <v>414</v>
      </c>
      <c r="I224" s="38" t="s">
        <v>414</v>
      </c>
      <c r="J224" s="37" t="s">
        <v>1073</v>
      </c>
      <c r="K224" s="38" t="s">
        <v>624</v>
      </c>
      <c r="L224" s="37" t="s">
        <v>1195</v>
      </c>
      <c r="M224" s="39">
        <v>3</v>
      </c>
      <c r="N224" s="103">
        <v>15000000</v>
      </c>
      <c r="O224" s="103">
        <f t="shared" si="31"/>
        <v>45000000</v>
      </c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>
        <f t="shared" si="34"/>
        <v>0</v>
      </c>
      <c r="AB224" s="103"/>
      <c r="AC224" s="103"/>
      <c r="AD224" s="103"/>
      <c r="AE224" s="103"/>
      <c r="AF224" s="103"/>
      <c r="AG224" s="103">
        <v>10000000</v>
      </c>
      <c r="AH224" s="103"/>
      <c r="AI224" s="103"/>
      <c r="AJ224" s="103"/>
      <c r="AK224" s="103"/>
      <c r="AL224" s="103"/>
      <c r="AM224" s="103">
        <f t="shared" si="35"/>
        <v>10000000</v>
      </c>
      <c r="AN224" s="103"/>
      <c r="AO224" s="103"/>
      <c r="AP224" s="103"/>
      <c r="AQ224" s="103"/>
      <c r="AR224" s="103"/>
      <c r="AS224" s="103">
        <v>15000000</v>
      </c>
      <c r="AT224" s="103"/>
      <c r="AU224" s="103"/>
      <c r="AV224" s="103"/>
      <c r="AW224" s="103"/>
      <c r="AX224" s="103"/>
      <c r="AY224" s="103">
        <f t="shared" si="36"/>
        <v>15000000</v>
      </c>
      <c r="AZ224" s="103"/>
      <c r="BA224" s="103"/>
      <c r="BB224" s="103"/>
      <c r="BC224" s="103"/>
      <c r="BD224" s="103"/>
      <c r="BE224" s="103">
        <v>20000000</v>
      </c>
      <c r="BF224" s="103"/>
      <c r="BG224" s="103"/>
      <c r="BH224" s="103"/>
      <c r="BI224" s="103"/>
      <c r="BJ224" s="103"/>
      <c r="BK224" s="103">
        <f t="shared" si="37"/>
        <v>20000000</v>
      </c>
      <c r="BL224" s="103">
        <f t="shared" si="26"/>
        <v>45000000</v>
      </c>
    </row>
    <row r="225" spans="1:64" ht="28.9">
      <c r="A225" s="625"/>
      <c r="B225" s="587"/>
      <c r="C225" s="587"/>
      <c r="D225" s="587"/>
      <c r="E225" s="587"/>
      <c r="F225" s="587"/>
      <c r="G225" s="37">
        <v>4501013</v>
      </c>
      <c r="H225" s="38" t="s">
        <v>627</v>
      </c>
      <c r="I225" s="38" t="s">
        <v>627</v>
      </c>
      <c r="J225" s="37" t="s">
        <v>1074</v>
      </c>
      <c r="K225" s="38" t="s">
        <v>628</v>
      </c>
      <c r="L225" s="37" t="s">
        <v>1195</v>
      </c>
      <c r="M225" s="39">
        <v>1</v>
      </c>
      <c r="N225" s="103">
        <v>50000000</v>
      </c>
      <c r="O225" s="103">
        <f t="shared" si="31"/>
        <v>50000000</v>
      </c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>
        <f t="shared" si="34"/>
        <v>0</v>
      </c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>
        <f t="shared" si="35"/>
        <v>0</v>
      </c>
      <c r="AN225" s="103"/>
      <c r="AO225" s="103"/>
      <c r="AP225" s="103"/>
      <c r="AQ225" s="103"/>
      <c r="AR225" s="103"/>
      <c r="AS225" s="103">
        <v>50000000</v>
      </c>
      <c r="AT225" s="103"/>
      <c r="AU225" s="103"/>
      <c r="AV225" s="103"/>
      <c r="AW225" s="103"/>
      <c r="AX225" s="103"/>
      <c r="AY225" s="103">
        <f t="shared" si="36"/>
        <v>50000000</v>
      </c>
      <c r="AZ225" s="103"/>
      <c r="BA225" s="103"/>
      <c r="BB225" s="103"/>
      <c r="BC225" s="103"/>
      <c r="BD225" s="103"/>
      <c r="BE225" s="103"/>
      <c r="BF225" s="103"/>
      <c r="BG225" s="103"/>
      <c r="BH225" s="103"/>
      <c r="BI225" s="103"/>
      <c r="BJ225" s="103"/>
      <c r="BK225" s="103">
        <f t="shared" si="37"/>
        <v>0</v>
      </c>
      <c r="BL225" s="103">
        <f t="shared" si="26"/>
        <v>50000000</v>
      </c>
    </row>
    <row r="226" spans="1:64" ht="43.15">
      <c r="A226" s="625"/>
      <c r="B226" s="587"/>
      <c r="C226" s="587"/>
      <c r="D226" s="587"/>
      <c r="E226" s="587"/>
      <c r="F226" s="587"/>
      <c r="G226" s="37" t="s">
        <v>1077</v>
      </c>
      <c r="H226" s="38" t="s">
        <v>631</v>
      </c>
      <c r="I226" s="38" t="s">
        <v>171</v>
      </c>
      <c r="J226" s="37" t="s">
        <v>1078</v>
      </c>
      <c r="K226" s="38" t="s">
        <v>1079</v>
      </c>
      <c r="L226" s="37" t="s">
        <v>1195</v>
      </c>
      <c r="M226" s="39">
        <v>1</v>
      </c>
      <c r="N226" s="103">
        <v>40000000</v>
      </c>
      <c r="O226" s="103">
        <f t="shared" si="31"/>
        <v>40000000</v>
      </c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>
        <f t="shared" si="34"/>
        <v>0</v>
      </c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>
        <f t="shared" si="35"/>
        <v>0</v>
      </c>
      <c r="AN226" s="103">
        <v>20000000</v>
      </c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>
        <f t="shared" si="36"/>
        <v>20000000</v>
      </c>
      <c r="AZ226" s="103">
        <v>20000000</v>
      </c>
      <c r="BA226" s="103"/>
      <c r="BB226" s="103"/>
      <c r="BC226" s="103"/>
      <c r="BD226" s="103"/>
      <c r="BE226" s="103"/>
      <c r="BF226" s="103"/>
      <c r="BG226" s="103"/>
      <c r="BH226" s="103"/>
      <c r="BI226" s="103"/>
      <c r="BJ226" s="103"/>
      <c r="BK226" s="103">
        <f t="shared" si="37"/>
        <v>20000000</v>
      </c>
      <c r="BL226" s="103">
        <f t="shared" si="26"/>
        <v>40000000</v>
      </c>
    </row>
    <row r="227" spans="1:64" ht="28.9">
      <c r="A227" s="625"/>
      <c r="B227" s="587"/>
      <c r="C227" s="587"/>
      <c r="D227" s="587"/>
      <c r="E227" s="587"/>
      <c r="F227" s="587"/>
      <c r="G227" s="37">
        <v>4501056</v>
      </c>
      <c r="H227" s="38" t="s">
        <v>633</v>
      </c>
      <c r="I227" s="38" t="s">
        <v>1080</v>
      </c>
      <c r="J227" s="37">
        <v>450105600</v>
      </c>
      <c r="K227" s="38" t="s">
        <v>1081</v>
      </c>
      <c r="L227" s="37" t="s">
        <v>1195</v>
      </c>
      <c r="M227" s="39">
        <v>1</v>
      </c>
      <c r="N227" s="103">
        <v>50000000</v>
      </c>
      <c r="O227" s="103">
        <f t="shared" si="31"/>
        <v>50000000</v>
      </c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>
        <f t="shared" si="34"/>
        <v>0</v>
      </c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>
        <f t="shared" si="35"/>
        <v>0</v>
      </c>
      <c r="AN227" s="103">
        <v>25000000</v>
      </c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>
        <f t="shared" si="36"/>
        <v>25000000</v>
      </c>
      <c r="AZ227" s="103">
        <v>25000000</v>
      </c>
      <c r="BA227" s="103"/>
      <c r="BB227" s="103"/>
      <c r="BC227" s="103"/>
      <c r="BD227" s="103"/>
      <c r="BE227" s="103"/>
      <c r="BF227" s="103"/>
      <c r="BG227" s="103"/>
      <c r="BH227" s="103"/>
      <c r="BI227" s="103"/>
      <c r="BJ227" s="103"/>
      <c r="BK227" s="103">
        <f t="shared" si="37"/>
        <v>25000000</v>
      </c>
      <c r="BL227" s="103">
        <f t="shared" si="26"/>
        <v>50000000</v>
      </c>
    </row>
    <row r="228" spans="1:64" ht="28.9">
      <c r="A228" s="625"/>
      <c r="B228" s="587"/>
      <c r="C228" s="587"/>
      <c r="D228" s="587"/>
      <c r="E228" s="587"/>
      <c r="F228" s="587"/>
      <c r="G228" s="37" t="s">
        <v>1082</v>
      </c>
      <c r="H228" s="38" t="s">
        <v>635</v>
      </c>
      <c r="I228" s="38" t="s">
        <v>1083</v>
      </c>
      <c r="J228" s="37" t="s">
        <v>1084</v>
      </c>
      <c r="K228" s="38" t="s">
        <v>1083</v>
      </c>
      <c r="L228" s="37" t="s">
        <v>1195</v>
      </c>
      <c r="M228" s="39">
        <v>1</v>
      </c>
      <c r="N228" s="103">
        <v>50000000</v>
      </c>
      <c r="O228" s="103">
        <f t="shared" si="31"/>
        <v>50000000</v>
      </c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>
        <f t="shared" si="34"/>
        <v>0</v>
      </c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>
        <f t="shared" si="35"/>
        <v>0</v>
      </c>
      <c r="AN228" s="103">
        <v>20000000</v>
      </c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>
        <f t="shared" si="36"/>
        <v>20000000</v>
      </c>
      <c r="AZ228" s="103">
        <v>30000000</v>
      </c>
      <c r="BA228" s="103"/>
      <c r="BB228" s="103"/>
      <c r="BC228" s="103"/>
      <c r="BD228" s="103"/>
      <c r="BE228" s="103"/>
      <c r="BF228" s="103"/>
      <c r="BG228" s="103"/>
      <c r="BH228" s="103"/>
      <c r="BI228" s="103"/>
      <c r="BJ228" s="103"/>
      <c r="BK228" s="103">
        <f t="shared" si="37"/>
        <v>30000000</v>
      </c>
      <c r="BL228" s="103">
        <f t="shared" si="26"/>
        <v>50000000</v>
      </c>
    </row>
    <row r="229" spans="1:64" ht="28.9">
      <c r="A229" s="625"/>
      <c r="B229" s="587"/>
      <c r="C229" s="587"/>
      <c r="D229" s="587"/>
      <c r="E229" s="587"/>
      <c r="F229" s="587"/>
      <c r="G229" s="37" t="s">
        <v>1085</v>
      </c>
      <c r="H229" s="38" t="s">
        <v>640</v>
      </c>
      <c r="I229" s="38" t="s">
        <v>1086</v>
      </c>
      <c r="J229" s="37" t="s">
        <v>1087</v>
      </c>
      <c r="K229" s="38" t="s">
        <v>1088</v>
      </c>
      <c r="L229" s="37" t="s">
        <v>1195</v>
      </c>
      <c r="M229" s="39">
        <v>1</v>
      </c>
      <c r="N229" s="103">
        <v>500000000</v>
      </c>
      <c r="O229" s="103">
        <f t="shared" si="31"/>
        <v>500000000</v>
      </c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>
        <f t="shared" si="34"/>
        <v>0</v>
      </c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>
        <f t="shared" si="35"/>
        <v>0</v>
      </c>
      <c r="AN229" s="103"/>
      <c r="AO229" s="103"/>
      <c r="AP229" s="103"/>
      <c r="AQ229" s="103"/>
      <c r="AR229" s="103"/>
      <c r="AS229" s="103"/>
      <c r="AT229" s="103"/>
      <c r="AU229" s="103"/>
      <c r="AV229" s="103">
        <v>500000000</v>
      </c>
      <c r="AW229" s="103"/>
      <c r="AX229" s="103"/>
      <c r="AY229" s="103">
        <f t="shared" si="36"/>
        <v>500000000</v>
      </c>
      <c r="AZ229" s="103"/>
      <c r="BA229" s="103"/>
      <c r="BB229" s="103"/>
      <c r="BC229" s="103"/>
      <c r="BD229" s="103"/>
      <c r="BE229" s="103"/>
      <c r="BF229" s="103"/>
      <c r="BG229" s="103"/>
      <c r="BH229" s="103"/>
      <c r="BI229" s="103"/>
      <c r="BJ229" s="103"/>
      <c r="BK229" s="103">
        <f t="shared" si="37"/>
        <v>0</v>
      </c>
      <c r="BL229" s="103">
        <f t="shared" si="26"/>
        <v>500000000</v>
      </c>
    </row>
    <row r="230" spans="1:64" ht="28.9">
      <c r="A230" s="625"/>
      <c r="B230" s="587"/>
      <c r="C230" s="587"/>
      <c r="D230" s="587"/>
      <c r="E230" s="587"/>
      <c r="F230" s="587"/>
      <c r="G230" s="37" t="s">
        <v>1085</v>
      </c>
      <c r="H230" s="38" t="s">
        <v>1086</v>
      </c>
      <c r="I230" s="38" t="s">
        <v>1086</v>
      </c>
      <c r="J230" s="37">
        <v>450102801</v>
      </c>
      <c r="K230" s="38" t="s">
        <v>1089</v>
      </c>
      <c r="L230" s="37" t="s">
        <v>1195</v>
      </c>
      <c r="M230" s="39">
        <v>1</v>
      </c>
      <c r="N230" s="103">
        <v>300000000</v>
      </c>
      <c r="O230" s="103">
        <f t="shared" si="31"/>
        <v>300000000</v>
      </c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>
        <f t="shared" si="34"/>
        <v>0</v>
      </c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>
        <f t="shared" si="35"/>
        <v>0</v>
      </c>
      <c r="AN230" s="103">
        <v>150000000</v>
      </c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>
        <f t="shared" si="36"/>
        <v>150000000</v>
      </c>
      <c r="AZ230" s="103">
        <v>150000000</v>
      </c>
      <c r="BA230" s="103"/>
      <c r="BB230" s="103"/>
      <c r="BC230" s="103"/>
      <c r="BD230" s="103"/>
      <c r="BE230" s="103"/>
      <c r="BF230" s="103"/>
      <c r="BG230" s="103"/>
      <c r="BH230" s="103"/>
      <c r="BI230" s="103"/>
      <c r="BJ230" s="103"/>
      <c r="BK230" s="103">
        <f t="shared" si="37"/>
        <v>150000000</v>
      </c>
      <c r="BL230" s="103">
        <f t="shared" si="26"/>
        <v>300000000</v>
      </c>
    </row>
    <row r="231" spans="1:64" ht="28.9">
      <c r="A231" s="625"/>
      <c r="B231" s="587"/>
      <c r="C231" s="587"/>
      <c r="D231" s="587"/>
      <c r="E231" s="588"/>
      <c r="F231" s="587"/>
      <c r="G231" s="37">
        <v>4501026</v>
      </c>
      <c r="H231" s="38" t="s">
        <v>639</v>
      </c>
      <c r="I231" s="38" t="s">
        <v>1075</v>
      </c>
      <c r="J231" s="37">
        <v>450102602</v>
      </c>
      <c r="K231" s="38" t="s">
        <v>1076</v>
      </c>
      <c r="L231" s="37" t="s">
        <v>1195</v>
      </c>
      <c r="M231" s="39">
        <v>1</v>
      </c>
      <c r="N231" s="103">
        <v>70000000</v>
      </c>
      <c r="O231" s="103">
        <f t="shared" si="31"/>
        <v>70000000</v>
      </c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>
        <f t="shared" si="34"/>
        <v>0</v>
      </c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>
        <f t="shared" si="35"/>
        <v>0</v>
      </c>
      <c r="AN231" s="103">
        <v>70000000</v>
      </c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>
        <f t="shared" si="36"/>
        <v>70000000</v>
      </c>
      <c r="AZ231" s="103"/>
      <c r="BA231" s="103"/>
      <c r="BB231" s="103"/>
      <c r="BC231" s="103"/>
      <c r="BD231" s="103"/>
      <c r="BE231" s="103"/>
      <c r="BF231" s="103"/>
      <c r="BG231" s="103"/>
      <c r="BH231" s="103"/>
      <c r="BI231" s="103"/>
      <c r="BJ231" s="103"/>
      <c r="BK231" s="103">
        <f t="shared" si="37"/>
        <v>0</v>
      </c>
      <c r="BL231" s="103">
        <f t="shared" si="26"/>
        <v>70000000</v>
      </c>
    </row>
    <row r="232" spans="1:64" ht="28.9">
      <c r="A232" s="625"/>
      <c r="B232" s="588"/>
      <c r="C232" s="588"/>
      <c r="D232" s="587"/>
      <c r="E232" s="37">
        <v>4599</v>
      </c>
      <c r="F232" s="587"/>
      <c r="G232" s="37" t="s">
        <v>1090</v>
      </c>
      <c r="H232" s="38" t="s">
        <v>637</v>
      </c>
      <c r="I232" s="38" t="s">
        <v>1091</v>
      </c>
      <c r="J232" s="37" t="s">
        <v>1092</v>
      </c>
      <c r="K232" s="38" t="s">
        <v>1093</v>
      </c>
      <c r="L232" s="37" t="s">
        <v>1195</v>
      </c>
      <c r="M232" s="39">
        <v>1</v>
      </c>
      <c r="N232" s="103">
        <v>80000000</v>
      </c>
      <c r="O232" s="103">
        <f t="shared" si="31"/>
        <v>80000000</v>
      </c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>
        <f t="shared" si="34"/>
        <v>0</v>
      </c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>
        <f t="shared" si="35"/>
        <v>0</v>
      </c>
      <c r="AN232" s="103"/>
      <c r="AO232" s="103"/>
      <c r="AP232" s="103"/>
      <c r="AQ232" s="103"/>
      <c r="AR232" s="103"/>
      <c r="AS232" s="103">
        <v>40000000</v>
      </c>
      <c r="AT232" s="103"/>
      <c r="AU232" s="103"/>
      <c r="AV232" s="103"/>
      <c r="AW232" s="103"/>
      <c r="AX232" s="103"/>
      <c r="AY232" s="103">
        <f t="shared" si="36"/>
        <v>40000000</v>
      </c>
      <c r="AZ232" s="103"/>
      <c r="BA232" s="103"/>
      <c r="BB232" s="103"/>
      <c r="BC232" s="103"/>
      <c r="BD232" s="103"/>
      <c r="BE232" s="103">
        <v>40000000</v>
      </c>
      <c r="BF232" s="103"/>
      <c r="BG232" s="103"/>
      <c r="BH232" s="103"/>
      <c r="BI232" s="103"/>
      <c r="BJ232" s="103"/>
      <c r="BK232" s="103">
        <f t="shared" si="37"/>
        <v>40000000</v>
      </c>
      <c r="BL232" s="103">
        <f t="shared" si="26"/>
        <v>80000000</v>
      </c>
    </row>
    <row r="233" spans="1:64" ht="28.9">
      <c r="A233" s="625"/>
      <c r="B233" s="586">
        <v>24</v>
      </c>
      <c r="C233" s="586" t="s">
        <v>584</v>
      </c>
      <c r="D233" s="587"/>
      <c r="E233" s="586">
        <v>2409</v>
      </c>
      <c r="F233" s="587"/>
      <c r="G233" s="37" t="s">
        <v>1261</v>
      </c>
      <c r="H233" s="38" t="s">
        <v>1262</v>
      </c>
      <c r="I233" s="38" t="s">
        <v>1262</v>
      </c>
      <c r="J233" s="37" t="s">
        <v>1263</v>
      </c>
      <c r="K233" s="38" t="s">
        <v>1264</v>
      </c>
      <c r="L233" s="37" t="s">
        <v>1194</v>
      </c>
      <c r="M233" s="39">
        <v>1</v>
      </c>
      <c r="N233" s="103">
        <v>500000000</v>
      </c>
      <c r="O233" s="103">
        <f t="shared" si="31"/>
        <v>500000000</v>
      </c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>
        <f t="shared" si="34"/>
        <v>0</v>
      </c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>
        <f t="shared" si="35"/>
        <v>0</v>
      </c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>
        <v>500000000</v>
      </c>
      <c r="AY233" s="103">
        <f t="shared" si="36"/>
        <v>500000000</v>
      </c>
      <c r="AZ233" s="103"/>
      <c r="BA233" s="103"/>
      <c r="BB233" s="103"/>
      <c r="BC233" s="103"/>
      <c r="BD233" s="103"/>
      <c r="BE233" s="103"/>
      <c r="BF233" s="103"/>
      <c r="BG233" s="103"/>
      <c r="BH233" s="103"/>
      <c r="BI233" s="103"/>
      <c r="BJ233" s="103"/>
      <c r="BK233" s="103">
        <f t="shared" si="37"/>
        <v>0</v>
      </c>
      <c r="BL233" s="103">
        <f t="shared" si="26"/>
        <v>500000000</v>
      </c>
    </row>
    <row r="234" spans="1:64" ht="28.9">
      <c r="A234" s="625"/>
      <c r="B234" s="587"/>
      <c r="C234" s="587"/>
      <c r="D234" s="587"/>
      <c r="E234" s="587"/>
      <c r="F234" s="587"/>
      <c r="G234" s="37" t="s">
        <v>1261</v>
      </c>
      <c r="H234" s="38" t="s">
        <v>1262</v>
      </c>
      <c r="I234" s="38" t="s">
        <v>1262</v>
      </c>
      <c r="J234" s="37" t="s">
        <v>1265</v>
      </c>
      <c r="K234" s="38" t="s">
        <v>1266</v>
      </c>
      <c r="L234" s="37" t="s">
        <v>1194</v>
      </c>
      <c r="M234" s="39">
        <v>1</v>
      </c>
      <c r="N234" s="103">
        <v>100000000</v>
      </c>
      <c r="O234" s="103">
        <f t="shared" si="31"/>
        <v>100000000</v>
      </c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>
        <f t="shared" si="34"/>
        <v>0</v>
      </c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>
        <f t="shared" si="35"/>
        <v>0</v>
      </c>
      <c r="AN234" s="103">
        <v>50000000</v>
      </c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>
        <f t="shared" si="36"/>
        <v>50000000</v>
      </c>
      <c r="AZ234" s="103">
        <v>50000000</v>
      </c>
      <c r="BA234" s="103"/>
      <c r="BB234" s="103"/>
      <c r="BC234" s="103"/>
      <c r="BD234" s="103"/>
      <c r="BE234" s="103"/>
      <c r="BF234" s="103"/>
      <c r="BG234" s="103"/>
      <c r="BH234" s="103"/>
      <c r="BI234" s="103"/>
      <c r="BJ234" s="103"/>
      <c r="BK234" s="103">
        <f t="shared" si="37"/>
        <v>50000000</v>
      </c>
      <c r="BL234" s="103">
        <f t="shared" si="26"/>
        <v>100000000</v>
      </c>
    </row>
    <row r="235" spans="1:64" ht="28.9">
      <c r="A235" s="625"/>
      <c r="B235" s="587"/>
      <c r="C235" s="587"/>
      <c r="D235" s="587"/>
      <c r="E235" s="587"/>
      <c r="F235" s="587"/>
      <c r="G235" s="37" t="s">
        <v>1261</v>
      </c>
      <c r="H235" s="38" t="s">
        <v>1262</v>
      </c>
      <c r="I235" s="38" t="s">
        <v>1262</v>
      </c>
      <c r="J235" s="37" t="s">
        <v>1267</v>
      </c>
      <c r="K235" s="38" t="s">
        <v>1268</v>
      </c>
      <c r="L235" s="37" t="s">
        <v>1194</v>
      </c>
      <c r="M235" s="39">
        <v>1</v>
      </c>
      <c r="N235" s="103">
        <v>120000000</v>
      </c>
      <c r="O235" s="103">
        <f t="shared" si="31"/>
        <v>120000000</v>
      </c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>
        <f t="shared" si="34"/>
        <v>0</v>
      </c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>
        <f t="shared" si="35"/>
        <v>0</v>
      </c>
      <c r="AN235" s="103"/>
      <c r="AO235" s="103"/>
      <c r="AP235" s="103"/>
      <c r="AQ235" s="103"/>
      <c r="AR235" s="103"/>
      <c r="AS235" s="103">
        <v>60000000</v>
      </c>
      <c r="AT235" s="103"/>
      <c r="AU235" s="103"/>
      <c r="AV235" s="103"/>
      <c r="AW235" s="103"/>
      <c r="AX235" s="103"/>
      <c r="AY235" s="103">
        <f t="shared" si="36"/>
        <v>60000000</v>
      </c>
      <c r="AZ235" s="103"/>
      <c r="BA235" s="103"/>
      <c r="BB235" s="103"/>
      <c r="BC235" s="103"/>
      <c r="BD235" s="103"/>
      <c r="BE235" s="103">
        <v>60000000</v>
      </c>
      <c r="BF235" s="103"/>
      <c r="BG235" s="103"/>
      <c r="BH235" s="103"/>
      <c r="BI235" s="103"/>
      <c r="BJ235" s="103"/>
      <c r="BK235" s="103">
        <f t="shared" si="37"/>
        <v>60000000</v>
      </c>
      <c r="BL235" s="103">
        <f t="shared" si="26"/>
        <v>120000000</v>
      </c>
    </row>
    <row r="236" spans="1:64" ht="28.9">
      <c r="A236" s="625"/>
      <c r="B236" s="588"/>
      <c r="C236" s="588"/>
      <c r="D236" s="587"/>
      <c r="E236" s="588"/>
      <c r="F236" s="587"/>
      <c r="G236" s="37" t="s">
        <v>1261</v>
      </c>
      <c r="H236" s="38" t="s">
        <v>1262</v>
      </c>
      <c r="I236" s="38" t="s">
        <v>1262</v>
      </c>
      <c r="J236" s="37" t="s">
        <v>1269</v>
      </c>
      <c r="K236" s="38" t="s">
        <v>1270</v>
      </c>
      <c r="L236" s="37" t="s">
        <v>1194</v>
      </c>
      <c r="M236" s="39">
        <v>1</v>
      </c>
      <c r="N236" s="103">
        <v>400000000</v>
      </c>
      <c r="O236" s="103">
        <f t="shared" si="31"/>
        <v>400000000</v>
      </c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>
        <f t="shared" si="34"/>
        <v>0</v>
      </c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>
        <f t="shared" si="35"/>
        <v>0</v>
      </c>
      <c r="AN236" s="103">
        <v>200000000</v>
      </c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>
        <f t="shared" si="36"/>
        <v>200000000</v>
      </c>
      <c r="AZ236" s="103">
        <v>200000000</v>
      </c>
      <c r="BA236" s="103"/>
      <c r="BB236" s="103"/>
      <c r="BC236" s="103"/>
      <c r="BD236" s="103"/>
      <c r="BE236" s="103"/>
      <c r="BF236" s="103"/>
      <c r="BG236" s="103"/>
      <c r="BH236" s="103"/>
      <c r="BI236" s="103"/>
      <c r="BJ236" s="103"/>
      <c r="BK236" s="103">
        <f t="shared" si="37"/>
        <v>200000000</v>
      </c>
      <c r="BL236" s="103">
        <f t="shared" si="26"/>
        <v>400000000</v>
      </c>
    </row>
    <row r="237" spans="1:64" ht="28.9">
      <c r="A237" s="625"/>
      <c r="B237" s="586" t="s">
        <v>1094</v>
      </c>
      <c r="C237" s="586" t="s">
        <v>296</v>
      </c>
      <c r="D237" s="587"/>
      <c r="E237" s="586" t="s">
        <v>1095</v>
      </c>
      <c r="F237" s="587"/>
      <c r="G237" s="37" t="s">
        <v>1096</v>
      </c>
      <c r="H237" s="38" t="s">
        <v>1097</v>
      </c>
      <c r="I237" s="38" t="s">
        <v>1097</v>
      </c>
      <c r="J237" s="80" t="s">
        <v>1098</v>
      </c>
      <c r="K237" s="81" t="s">
        <v>1097</v>
      </c>
      <c r="L237" s="37" t="s">
        <v>1194</v>
      </c>
      <c r="M237" s="39">
        <v>1</v>
      </c>
      <c r="N237" s="103">
        <v>700000000</v>
      </c>
      <c r="O237" s="103">
        <f t="shared" si="31"/>
        <v>700000000</v>
      </c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>
        <f t="shared" si="34"/>
        <v>0</v>
      </c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>
        <f t="shared" si="35"/>
        <v>0</v>
      </c>
      <c r="AN237" s="103">
        <v>400000000</v>
      </c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>
        <f t="shared" si="36"/>
        <v>400000000</v>
      </c>
      <c r="AZ237" s="103">
        <v>300000000</v>
      </c>
      <c r="BA237" s="103"/>
      <c r="BB237" s="103"/>
      <c r="BC237" s="103"/>
      <c r="BD237" s="103"/>
      <c r="BE237" s="103"/>
      <c r="BF237" s="103"/>
      <c r="BG237" s="103"/>
      <c r="BH237" s="103"/>
      <c r="BI237" s="103"/>
      <c r="BJ237" s="103"/>
      <c r="BK237" s="103">
        <f t="shared" si="37"/>
        <v>300000000</v>
      </c>
      <c r="BL237" s="103">
        <f t="shared" si="26"/>
        <v>700000000</v>
      </c>
    </row>
    <row r="238" spans="1:64" ht="28.9">
      <c r="A238" s="625"/>
      <c r="B238" s="587" t="s">
        <v>1094</v>
      </c>
      <c r="C238" s="587"/>
      <c r="D238" s="587"/>
      <c r="E238" s="587" t="s">
        <v>1095</v>
      </c>
      <c r="F238" s="587"/>
      <c r="G238" s="37" t="s">
        <v>1099</v>
      </c>
      <c r="H238" s="38" t="s">
        <v>1100</v>
      </c>
      <c r="I238" s="38" t="s">
        <v>1100</v>
      </c>
      <c r="J238" s="80" t="s">
        <v>1101</v>
      </c>
      <c r="K238" s="81" t="s">
        <v>1100</v>
      </c>
      <c r="L238" s="37" t="s">
        <v>1194</v>
      </c>
      <c r="M238" s="39">
        <v>1</v>
      </c>
      <c r="N238" s="103">
        <v>2312000000</v>
      </c>
      <c r="O238" s="103">
        <f t="shared" si="31"/>
        <v>2312000000</v>
      </c>
      <c r="P238" s="103">
        <v>812000000</v>
      </c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>
        <f t="shared" si="34"/>
        <v>812000000</v>
      </c>
      <c r="AB238" s="103">
        <v>900000000</v>
      </c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>
        <f t="shared" si="35"/>
        <v>900000000</v>
      </c>
      <c r="AN238" s="103">
        <v>300000000</v>
      </c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>
        <f t="shared" si="36"/>
        <v>300000000</v>
      </c>
      <c r="AZ238" s="103">
        <v>300000000</v>
      </c>
      <c r="BA238" s="103"/>
      <c r="BB238" s="103"/>
      <c r="BC238" s="103"/>
      <c r="BD238" s="103"/>
      <c r="BE238" s="103"/>
      <c r="BF238" s="103"/>
      <c r="BG238" s="103"/>
      <c r="BH238" s="103"/>
      <c r="BI238" s="103"/>
      <c r="BJ238" s="103"/>
      <c r="BK238" s="103">
        <f t="shared" si="37"/>
        <v>300000000</v>
      </c>
      <c r="BL238" s="103">
        <f t="shared" si="26"/>
        <v>2312000000</v>
      </c>
    </row>
    <row r="239" spans="1:64" ht="28.9">
      <c r="A239" s="625"/>
      <c r="B239" s="587" t="s">
        <v>1094</v>
      </c>
      <c r="C239" s="587"/>
      <c r="D239" s="587"/>
      <c r="E239" s="587" t="s">
        <v>1095</v>
      </c>
      <c r="F239" s="587"/>
      <c r="G239" s="37" t="s">
        <v>1102</v>
      </c>
      <c r="H239" s="38" t="s">
        <v>1103</v>
      </c>
      <c r="I239" s="38" t="s">
        <v>1103</v>
      </c>
      <c r="J239" s="80" t="s">
        <v>1104</v>
      </c>
      <c r="K239" s="81" t="s">
        <v>1103</v>
      </c>
      <c r="L239" s="37" t="s">
        <v>1194</v>
      </c>
      <c r="M239" s="39">
        <v>1</v>
      </c>
      <c r="N239" s="103">
        <v>1201000000</v>
      </c>
      <c r="O239" s="103">
        <f t="shared" si="31"/>
        <v>1201000000</v>
      </c>
      <c r="P239" s="103">
        <v>65000000</v>
      </c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>
        <f t="shared" si="34"/>
        <v>65000000</v>
      </c>
      <c r="AB239" s="103">
        <v>136000000</v>
      </c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>
        <f t="shared" si="35"/>
        <v>136000000</v>
      </c>
      <c r="AN239" s="103">
        <v>500000000</v>
      </c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>
        <f t="shared" si="36"/>
        <v>500000000</v>
      </c>
      <c r="AZ239" s="103">
        <v>500000000</v>
      </c>
      <c r="BA239" s="103"/>
      <c r="BB239" s="103"/>
      <c r="BC239" s="103"/>
      <c r="BD239" s="103"/>
      <c r="BE239" s="103"/>
      <c r="BF239" s="103"/>
      <c r="BG239" s="103"/>
      <c r="BH239" s="103"/>
      <c r="BI239" s="103"/>
      <c r="BJ239" s="103"/>
      <c r="BK239" s="103">
        <f t="shared" si="37"/>
        <v>500000000</v>
      </c>
      <c r="BL239" s="103">
        <f t="shared" ref="BL239:BL262" si="38">+AA239+AM239+AY239+BK239</f>
        <v>1201000000</v>
      </c>
    </row>
    <row r="240" spans="1:64" ht="28.9">
      <c r="A240" s="625"/>
      <c r="B240" s="588" t="s">
        <v>1094</v>
      </c>
      <c r="C240" s="588"/>
      <c r="D240" s="587"/>
      <c r="E240" s="588" t="s">
        <v>1095</v>
      </c>
      <c r="F240" s="588"/>
      <c r="G240" s="37" t="s">
        <v>1105</v>
      </c>
      <c r="H240" s="38" t="s">
        <v>1106</v>
      </c>
      <c r="I240" s="38" t="s">
        <v>1106</v>
      </c>
      <c r="J240" s="80" t="s">
        <v>1107</v>
      </c>
      <c r="K240" s="81" t="s">
        <v>1106</v>
      </c>
      <c r="L240" s="37" t="s">
        <v>1194</v>
      </c>
      <c r="M240" s="39">
        <v>1</v>
      </c>
      <c r="N240" s="103">
        <v>1900000000</v>
      </c>
      <c r="O240" s="103">
        <f t="shared" si="31"/>
        <v>1900000000</v>
      </c>
      <c r="P240" s="103">
        <v>1400000000</v>
      </c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>
        <f t="shared" si="34"/>
        <v>1400000000</v>
      </c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>
        <f t="shared" si="35"/>
        <v>0</v>
      </c>
      <c r="AN240" s="103">
        <v>250000000</v>
      </c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>
        <f t="shared" si="36"/>
        <v>250000000</v>
      </c>
      <c r="AZ240" s="103">
        <v>250000000</v>
      </c>
      <c r="BA240" s="103"/>
      <c r="BB240" s="103"/>
      <c r="BC240" s="103"/>
      <c r="BD240" s="103"/>
      <c r="BE240" s="103"/>
      <c r="BF240" s="103"/>
      <c r="BG240" s="103"/>
      <c r="BH240" s="103"/>
      <c r="BI240" s="103"/>
      <c r="BJ240" s="103"/>
      <c r="BK240" s="103">
        <f t="shared" si="37"/>
        <v>250000000</v>
      </c>
      <c r="BL240" s="103">
        <f t="shared" si="38"/>
        <v>1900000000</v>
      </c>
    </row>
    <row r="241" spans="1:64" ht="45" customHeight="1">
      <c r="A241" s="625"/>
      <c r="B241" s="586">
        <v>45</v>
      </c>
      <c r="C241" s="586" t="s">
        <v>170</v>
      </c>
      <c r="D241" s="587"/>
      <c r="E241" s="586" t="s">
        <v>1121</v>
      </c>
      <c r="F241" s="586" t="s">
        <v>671</v>
      </c>
      <c r="G241" s="37" t="s">
        <v>1122</v>
      </c>
      <c r="H241" s="38" t="s">
        <v>672</v>
      </c>
      <c r="I241" s="38" t="s">
        <v>1123</v>
      </c>
      <c r="J241" s="37" t="s">
        <v>1124</v>
      </c>
      <c r="K241" s="38" t="s">
        <v>1125</v>
      </c>
      <c r="L241" s="37" t="s">
        <v>1194</v>
      </c>
      <c r="M241" s="39">
        <v>1</v>
      </c>
      <c r="N241" s="103">
        <v>60000000</v>
      </c>
      <c r="O241" s="103">
        <f t="shared" si="31"/>
        <v>60000000</v>
      </c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>
        <f t="shared" si="34"/>
        <v>0</v>
      </c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>
        <f t="shared" si="35"/>
        <v>0</v>
      </c>
      <c r="AN241" s="103">
        <v>60000000</v>
      </c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>
        <f t="shared" si="36"/>
        <v>60000000</v>
      </c>
      <c r="AZ241" s="103"/>
      <c r="BA241" s="103"/>
      <c r="BB241" s="103"/>
      <c r="BC241" s="103"/>
      <c r="BD241" s="103"/>
      <c r="BE241" s="103"/>
      <c r="BF241" s="103"/>
      <c r="BG241" s="103"/>
      <c r="BH241" s="103"/>
      <c r="BI241" s="103"/>
      <c r="BJ241" s="103"/>
      <c r="BK241" s="103">
        <f t="shared" si="37"/>
        <v>0</v>
      </c>
      <c r="BL241" s="103">
        <f t="shared" si="38"/>
        <v>60000000</v>
      </c>
    </row>
    <row r="242" spans="1:64" ht="26.45">
      <c r="A242" s="625"/>
      <c r="B242" s="587"/>
      <c r="C242" s="587" t="s">
        <v>170</v>
      </c>
      <c r="D242" s="587"/>
      <c r="E242" s="587"/>
      <c r="F242" s="587"/>
      <c r="G242" s="80" t="s">
        <v>1126</v>
      </c>
      <c r="H242" s="38" t="s">
        <v>674</v>
      </c>
      <c r="I242" s="38" t="s">
        <v>1127</v>
      </c>
      <c r="J242" s="80" t="s">
        <v>1128</v>
      </c>
      <c r="K242" s="81" t="s">
        <v>1129</v>
      </c>
      <c r="L242" s="37" t="s">
        <v>1271</v>
      </c>
      <c r="M242" s="39">
        <v>1</v>
      </c>
      <c r="N242" s="103">
        <v>100000000</v>
      </c>
      <c r="O242" s="103">
        <f t="shared" si="31"/>
        <v>100000000</v>
      </c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>
        <f t="shared" si="34"/>
        <v>0</v>
      </c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>
        <f t="shared" si="35"/>
        <v>0</v>
      </c>
      <c r="AN242" s="103">
        <v>50000000</v>
      </c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>
        <f t="shared" si="36"/>
        <v>50000000</v>
      </c>
      <c r="AZ242" s="103">
        <v>50000000</v>
      </c>
      <c r="BA242" s="103"/>
      <c r="BB242" s="103"/>
      <c r="BC242" s="103"/>
      <c r="BD242" s="103"/>
      <c r="BE242" s="103"/>
      <c r="BF242" s="103"/>
      <c r="BG242" s="103"/>
      <c r="BH242" s="103"/>
      <c r="BI242" s="103"/>
      <c r="BJ242" s="103"/>
      <c r="BK242" s="103">
        <f t="shared" si="37"/>
        <v>50000000</v>
      </c>
      <c r="BL242" s="103">
        <f t="shared" si="38"/>
        <v>100000000</v>
      </c>
    </row>
    <row r="243" spans="1:64">
      <c r="A243" s="625"/>
      <c r="B243" s="587"/>
      <c r="C243" s="587" t="s">
        <v>170</v>
      </c>
      <c r="D243" s="587"/>
      <c r="E243" s="587"/>
      <c r="F243" s="587"/>
      <c r="G243" s="80" t="s">
        <v>1130</v>
      </c>
      <c r="H243" s="38" t="s">
        <v>1131</v>
      </c>
      <c r="I243" s="38" t="s">
        <v>1131</v>
      </c>
      <c r="J243" s="80" t="s">
        <v>1132</v>
      </c>
      <c r="K243" s="81" t="s">
        <v>1133</v>
      </c>
      <c r="L243" s="37" t="s">
        <v>1271</v>
      </c>
      <c r="M243" s="39">
        <v>1</v>
      </c>
      <c r="N243" s="103">
        <v>60000000</v>
      </c>
      <c r="O243" s="103">
        <f t="shared" si="31"/>
        <v>60000000</v>
      </c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>
        <f t="shared" si="34"/>
        <v>0</v>
      </c>
      <c r="AB243" s="103">
        <v>10000000</v>
      </c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>
        <f t="shared" si="35"/>
        <v>10000000</v>
      </c>
      <c r="AN243" s="103">
        <v>25000000</v>
      </c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>
        <f t="shared" si="36"/>
        <v>25000000</v>
      </c>
      <c r="AZ243" s="103">
        <v>25000000</v>
      </c>
      <c r="BA243" s="103"/>
      <c r="BB243" s="103"/>
      <c r="BC243" s="103"/>
      <c r="BD243" s="103"/>
      <c r="BE243" s="103"/>
      <c r="BF243" s="103"/>
      <c r="BG243" s="103"/>
      <c r="BH243" s="103"/>
      <c r="BI243" s="103"/>
      <c r="BJ243" s="103"/>
      <c r="BK243" s="103">
        <f t="shared" si="37"/>
        <v>25000000</v>
      </c>
      <c r="BL243" s="103">
        <f t="shared" si="38"/>
        <v>60000000</v>
      </c>
    </row>
    <row r="244" spans="1:64">
      <c r="A244" s="625"/>
      <c r="B244" s="587"/>
      <c r="C244" s="587" t="s">
        <v>170</v>
      </c>
      <c r="D244" s="587"/>
      <c r="E244" s="587"/>
      <c r="F244" s="587"/>
      <c r="G244" s="80" t="s">
        <v>1134</v>
      </c>
      <c r="H244" s="38" t="s">
        <v>1135</v>
      </c>
      <c r="I244" s="81" t="s">
        <v>1135</v>
      </c>
      <c r="J244" s="80" t="s">
        <v>1136</v>
      </c>
      <c r="K244" s="81" t="s">
        <v>1137</v>
      </c>
      <c r="L244" s="37" t="s">
        <v>1271</v>
      </c>
      <c r="M244" s="39">
        <v>1</v>
      </c>
      <c r="N244" s="103">
        <v>25000000</v>
      </c>
      <c r="O244" s="103">
        <f t="shared" si="31"/>
        <v>25000000</v>
      </c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>
        <f t="shared" si="34"/>
        <v>0</v>
      </c>
      <c r="AB244" s="103">
        <v>25000000</v>
      </c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>
        <f t="shared" si="35"/>
        <v>25000000</v>
      </c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>
        <f t="shared" si="36"/>
        <v>0</v>
      </c>
      <c r="AZ244" s="103"/>
      <c r="BA244" s="103"/>
      <c r="BB244" s="103"/>
      <c r="BC244" s="103"/>
      <c r="BD244" s="103"/>
      <c r="BE244" s="103"/>
      <c r="BF244" s="103"/>
      <c r="BG244" s="103"/>
      <c r="BH244" s="103"/>
      <c r="BI244" s="103"/>
      <c r="BJ244" s="103"/>
      <c r="BK244" s="103">
        <f t="shared" si="37"/>
        <v>0</v>
      </c>
      <c r="BL244" s="103">
        <f t="shared" si="38"/>
        <v>25000000</v>
      </c>
    </row>
    <row r="245" spans="1:64">
      <c r="A245" s="625"/>
      <c r="B245" s="587"/>
      <c r="C245" s="587" t="s">
        <v>170</v>
      </c>
      <c r="D245" s="587"/>
      <c r="E245" s="587"/>
      <c r="F245" s="587"/>
      <c r="G245" s="80" t="s">
        <v>1138</v>
      </c>
      <c r="H245" s="38" t="s">
        <v>803</v>
      </c>
      <c r="I245" s="81" t="s">
        <v>803</v>
      </c>
      <c r="J245" s="80" t="s">
        <v>1139</v>
      </c>
      <c r="K245" s="81" t="s">
        <v>718</v>
      </c>
      <c r="L245" s="37" t="s">
        <v>1271</v>
      </c>
      <c r="M245" s="39">
        <v>1</v>
      </c>
      <c r="N245" s="103">
        <v>25000000</v>
      </c>
      <c r="O245" s="103">
        <f t="shared" ref="O245:O262" si="39">+M245*N245</f>
        <v>25000000</v>
      </c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>
        <f t="shared" si="34"/>
        <v>0</v>
      </c>
      <c r="AB245" s="103">
        <v>25000000</v>
      </c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>
        <f t="shared" si="35"/>
        <v>25000000</v>
      </c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>
        <f t="shared" si="36"/>
        <v>0</v>
      </c>
      <c r="AZ245" s="103"/>
      <c r="BA245" s="103"/>
      <c r="BB245" s="103"/>
      <c r="BC245" s="103"/>
      <c r="BD245" s="103"/>
      <c r="BE245" s="103"/>
      <c r="BF245" s="103"/>
      <c r="BG245" s="103"/>
      <c r="BH245" s="103"/>
      <c r="BI245" s="103"/>
      <c r="BJ245" s="103"/>
      <c r="BK245" s="103">
        <f t="shared" si="37"/>
        <v>0</v>
      </c>
      <c r="BL245" s="103">
        <f t="shared" si="38"/>
        <v>25000000</v>
      </c>
    </row>
    <row r="246" spans="1:64" ht="28.9">
      <c r="A246" s="625"/>
      <c r="B246" s="587"/>
      <c r="C246" s="587" t="s">
        <v>170</v>
      </c>
      <c r="D246" s="587"/>
      <c r="E246" s="587"/>
      <c r="F246" s="587"/>
      <c r="G246" s="80" t="s">
        <v>1140</v>
      </c>
      <c r="H246" s="38" t="s">
        <v>1141</v>
      </c>
      <c r="I246" s="81" t="s">
        <v>1141</v>
      </c>
      <c r="J246" s="80" t="s">
        <v>1142</v>
      </c>
      <c r="K246" s="81" t="s">
        <v>1143</v>
      </c>
      <c r="L246" s="37" t="s">
        <v>1195</v>
      </c>
      <c r="M246" s="39">
        <v>1</v>
      </c>
      <c r="N246" s="103">
        <v>60000000</v>
      </c>
      <c r="O246" s="103">
        <f t="shared" si="39"/>
        <v>60000000</v>
      </c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>
        <f t="shared" si="34"/>
        <v>0</v>
      </c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>
        <f t="shared" si="35"/>
        <v>0</v>
      </c>
      <c r="AN246" s="103">
        <v>60000000</v>
      </c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>
        <f t="shared" si="36"/>
        <v>60000000</v>
      </c>
      <c r="AZ246" s="103"/>
      <c r="BA246" s="103"/>
      <c r="BB246" s="103"/>
      <c r="BC246" s="103"/>
      <c r="BD246" s="103"/>
      <c r="BE246" s="103"/>
      <c r="BF246" s="103"/>
      <c r="BG246" s="103"/>
      <c r="BH246" s="103"/>
      <c r="BI246" s="103"/>
      <c r="BJ246" s="103"/>
      <c r="BK246" s="103">
        <f t="shared" si="37"/>
        <v>0</v>
      </c>
      <c r="BL246" s="103">
        <f t="shared" si="38"/>
        <v>60000000</v>
      </c>
    </row>
    <row r="247" spans="1:64" ht="28.9">
      <c r="A247" s="625"/>
      <c r="B247" s="587"/>
      <c r="C247" s="587" t="s">
        <v>170</v>
      </c>
      <c r="D247" s="587"/>
      <c r="E247" s="587"/>
      <c r="F247" s="587"/>
      <c r="G247" s="80" t="s">
        <v>1148</v>
      </c>
      <c r="H247" s="38" t="s">
        <v>1149</v>
      </c>
      <c r="I247" s="38" t="s">
        <v>1149</v>
      </c>
      <c r="J247" s="80" t="s">
        <v>1150</v>
      </c>
      <c r="K247" s="81" t="s">
        <v>1151</v>
      </c>
      <c r="L247" s="37" t="s">
        <v>1271</v>
      </c>
      <c r="M247" s="39">
        <v>1</v>
      </c>
      <c r="N247" s="103">
        <v>80000000</v>
      </c>
      <c r="O247" s="103">
        <f t="shared" si="39"/>
        <v>80000000</v>
      </c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>
        <f t="shared" si="34"/>
        <v>0</v>
      </c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>
        <f t="shared" si="35"/>
        <v>0</v>
      </c>
      <c r="AN247" s="103">
        <v>80000000</v>
      </c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>
        <f t="shared" si="36"/>
        <v>80000000</v>
      </c>
      <c r="AZ247" s="103"/>
      <c r="BA247" s="103"/>
      <c r="BB247" s="103"/>
      <c r="BC247" s="103"/>
      <c r="BD247" s="103"/>
      <c r="BE247" s="103"/>
      <c r="BF247" s="103"/>
      <c r="BG247" s="103"/>
      <c r="BH247" s="103"/>
      <c r="BI247" s="103"/>
      <c r="BJ247" s="103"/>
      <c r="BK247" s="103">
        <f t="shared" si="37"/>
        <v>0</v>
      </c>
      <c r="BL247" s="103">
        <f t="shared" si="38"/>
        <v>80000000</v>
      </c>
    </row>
    <row r="248" spans="1:64" ht="28.9">
      <c r="A248" s="625"/>
      <c r="B248" s="587"/>
      <c r="C248" s="587"/>
      <c r="D248" s="587"/>
      <c r="E248" s="587"/>
      <c r="F248" s="587"/>
      <c r="G248" s="37" t="s">
        <v>1140</v>
      </c>
      <c r="H248" s="38" t="s">
        <v>681</v>
      </c>
      <c r="I248" s="38" t="s">
        <v>1141</v>
      </c>
      <c r="J248" s="37" t="s">
        <v>1142</v>
      </c>
      <c r="K248" s="38" t="s">
        <v>1143</v>
      </c>
      <c r="L248" s="37" t="s">
        <v>1195</v>
      </c>
      <c r="M248" s="39">
        <v>1</v>
      </c>
      <c r="N248" s="103">
        <v>60000000</v>
      </c>
      <c r="O248" s="103">
        <f t="shared" si="39"/>
        <v>60000000</v>
      </c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>
        <f t="shared" si="34"/>
        <v>0</v>
      </c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>
        <f t="shared" si="35"/>
        <v>0</v>
      </c>
      <c r="AN248" s="103">
        <v>30000000</v>
      </c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>
        <f t="shared" si="36"/>
        <v>30000000</v>
      </c>
      <c r="AZ248" s="103">
        <v>30000000</v>
      </c>
      <c r="BA248" s="103"/>
      <c r="BB248" s="103"/>
      <c r="BC248" s="103"/>
      <c r="BD248" s="103"/>
      <c r="BE248" s="103"/>
      <c r="BF248" s="103"/>
      <c r="BG248" s="103"/>
      <c r="BH248" s="103"/>
      <c r="BI248" s="103"/>
      <c r="BJ248" s="103"/>
      <c r="BK248" s="103">
        <f t="shared" si="37"/>
        <v>30000000</v>
      </c>
      <c r="BL248" s="103">
        <f t="shared" si="38"/>
        <v>60000000</v>
      </c>
    </row>
    <row r="249" spans="1:64" ht="28.9">
      <c r="A249" s="625"/>
      <c r="B249" s="587"/>
      <c r="C249" s="587"/>
      <c r="D249" s="587"/>
      <c r="E249" s="587"/>
      <c r="F249" s="587"/>
      <c r="G249" s="37" t="s">
        <v>1140</v>
      </c>
      <c r="H249" s="38" t="s">
        <v>1141</v>
      </c>
      <c r="I249" s="38" t="s">
        <v>1141</v>
      </c>
      <c r="J249" s="37" t="s">
        <v>1152</v>
      </c>
      <c r="K249" s="38" t="s">
        <v>1153</v>
      </c>
      <c r="L249" s="37" t="s">
        <v>1195</v>
      </c>
      <c r="M249" s="39">
        <v>2</v>
      </c>
      <c r="N249" s="103">
        <v>10000000</v>
      </c>
      <c r="O249" s="103">
        <f t="shared" si="39"/>
        <v>20000000</v>
      </c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>
        <f t="shared" si="34"/>
        <v>0</v>
      </c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>
        <f t="shared" si="35"/>
        <v>0</v>
      </c>
      <c r="AN249" s="103">
        <v>10000000</v>
      </c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>
        <f t="shared" si="36"/>
        <v>10000000</v>
      </c>
      <c r="AZ249" s="103">
        <v>10000000</v>
      </c>
      <c r="BA249" s="103"/>
      <c r="BB249" s="103"/>
      <c r="BC249" s="103"/>
      <c r="BD249" s="103"/>
      <c r="BE249" s="103"/>
      <c r="BF249" s="103"/>
      <c r="BG249" s="103"/>
      <c r="BH249" s="103"/>
      <c r="BI249" s="103"/>
      <c r="BJ249" s="103"/>
      <c r="BK249" s="103">
        <f t="shared" si="37"/>
        <v>10000000</v>
      </c>
      <c r="BL249" s="103">
        <f t="shared" si="38"/>
        <v>20000000</v>
      </c>
    </row>
    <row r="250" spans="1:64" ht="28.9">
      <c r="A250" s="625"/>
      <c r="B250" s="587"/>
      <c r="C250" s="587"/>
      <c r="D250" s="587"/>
      <c r="E250" s="588"/>
      <c r="F250" s="587"/>
      <c r="G250" s="37" t="s">
        <v>1154</v>
      </c>
      <c r="H250" s="38" t="s">
        <v>1155</v>
      </c>
      <c r="I250" s="38" t="s">
        <v>1155</v>
      </c>
      <c r="J250" s="37">
        <v>459902304</v>
      </c>
      <c r="K250" s="38" t="s">
        <v>1157</v>
      </c>
      <c r="L250" s="37" t="s">
        <v>1195</v>
      </c>
      <c r="M250" s="39">
        <v>1</v>
      </c>
      <c r="N250" s="103">
        <v>45000000</v>
      </c>
      <c r="O250" s="103">
        <f t="shared" si="39"/>
        <v>45000000</v>
      </c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>
        <f t="shared" si="34"/>
        <v>0</v>
      </c>
      <c r="AB250" s="103">
        <v>10000000</v>
      </c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>
        <f t="shared" si="35"/>
        <v>10000000</v>
      </c>
      <c r="AN250" s="103">
        <v>15000000</v>
      </c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>
        <f t="shared" si="36"/>
        <v>15000000</v>
      </c>
      <c r="AZ250" s="103">
        <v>20000000</v>
      </c>
      <c r="BA250" s="103"/>
      <c r="BB250" s="103"/>
      <c r="BC250" s="103"/>
      <c r="BD250" s="103"/>
      <c r="BE250" s="103"/>
      <c r="BF250" s="103"/>
      <c r="BG250" s="103"/>
      <c r="BH250" s="103"/>
      <c r="BI250" s="103"/>
      <c r="BJ250" s="103"/>
      <c r="BK250" s="103">
        <f t="shared" si="37"/>
        <v>20000000</v>
      </c>
      <c r="BL250" s="103">
        <f t="shared" si="38"/>
        <v>45000000</v>
      </c>
    </row>
    <row r="251" spans="1:64">
      <c r="A251" s="625"/>
      <c r="B251" s="587"/>
      <c r="C251" s="587"/>
      <c r="D251" s="587"/>
      <c r="E251" s="586">
        <v>4502</v>
      </c>
      <c r="F251" s="587"/>
      <c r="G251" s="80" t="s">
        <v>1158</v>
      </c>
      <c r="H251" s="38" t="s">
        <v>1159</v>
      </c>
      <c r="I251" s="38" t="s">
        <v>1159</v>
      </c>
      <c r="J251" s="80" t="s">
        <v>1160</v>
      </c>
      <c r="K251" s="81" t="s">
        <v>1133</v>
      </c>
      <c r="L251" s="37" t="s">
        <v>1271</v>
      </c>
      <c r="M251" s="39">
        <v>1</v>
      </c>
      <c r="N251" s="103">
        <v>30000000</v>
      </c>
      <c r="O251" s="103">
        <f t="shared" si="39"/>
        <v>30000000</v>
      </c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>
        <f t="shared" si="34"/>
        <v>0</v>
      </c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>
        <f t="shared" si="35"/>
        <v>0</v>
      </c>
      <c r="AN251" s="103">
        <v>30000000</v>
      </c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>
        <f t="shared" si="36"/>
        <v>30000000</v>
      </c>
      <c r="AZ251" s="103"/>
      <c r="BA251" s="103"/>
      <c r="BB251" s="103"/>
      <c r="BC251" s="103"/>
      <c r="BD251" s="103"/>
      <c r="BE251" s="103"/>
      <c r="BF251" s="103"/>
      <c r="BG251" s="103"/>
      <c r="BH251" s="103"/>
      <c r="BI251" s="103"/>
      <c r="BJ251" s="103"/>
      <c r="BK251" s="103">
        <f t="shared" si="37"/>
        <v>0</v>
      </c>
      <c r="BL251" s="103">
        <f t="shared" si="38"/>
        <v>30000000</v>
      </c>
    </row>
    <row r="252" spans="1:64">
      <c r="A252" s="625"/>
      <c r="B252" s="587"/>
      <c r="C252" s="587"/>
      <c r="D252" s="587"/>
      <c r="E252" s="587"/>
      <c r="F252" s="587"/>
      <c r="G252" s="37" t="s">
        <v>1161</v>
      </c>
      <c r="H252" s="38" t="s">
        <v>1162</v>
      </c>
      <c r="I252" s="38" t="s">
        <v>1162</v>
      </c>
      <c r="J252" s="37" t="s">
        <v>1163</v>
      </c>
      <c r="K252" s="38" t="s">
        <v>1164</v>
      </c>
      <c r="L252" s="37" t="s">
        <v>1271</v>
      </c>
      <c r="M252" s="39">
        <v>1</v>
      </c>
      <c r="N252" s="103">
        <v>50000000</v>
      </c>
      <c r="O252" s="103">
        <f t="shared" si="39"/>
        <v>50000000</v>
      </c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>
        <f t="shared" si="34"/>
        <v>0</v>
      </c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>
        <f t="shared" si="35"/>
        <v>0</v>
      </c>
      <c r="AN252" s="103">
        <v>20000000</v>
      </c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>
        <f t="shared" si="36"/>
        <v>20000000</v>
      </c>
      <c r="AZ252" s="103">
        <v>30000000</v>
      </c>
      <c r="BA252" s="103"/>
      <c r="BB252" s="103"/>
      <c r="BC252" s="103"/>
      <c r="BD252" s="103"/>
      <c r="BE252" s="103"/>
      <c r="BF252" s="103"/>
      <c r="BG252" s="103"/>
      <c r="BH252" s="103"/>
      <c r="BI252" s="103"/>
      <c r="BJ252" s="103"/>
      <c r="BK252" s="103">
        <f t="shared" si="37"/>
        <v>30000000</v>
      </c>
      <c r="BL252" s="103">
        <f t="shared" si="38"/>
        <v>50000000</v>
      </c>
    </row>
    <row r="253" spans="1:64">
      <c r="A253" s="625"/>
      <c r="B253" s="587"/>
      <c r="C253" s="587"/>
      <c r="D253" s="587"/>
      <c r="E253" s="587"/>
      <c r="F253" s="587"/>
      <c r="G253" s="37" t="s">
        <v>784</v>
      </c>
      <c r="H253" s="38" t="s">
        <v>695</v>
      </c>
      <c r="I253" s="38" t="s">
        <v>695</v>
      </c>
      <c r="J253" s="37" t="s">
        <v>1272</v>
      </c>
      <c r="K253" s="38" t="s">
        <v>1273</v>
      </c>
      <c r="L253" s="37" t="s">
        <v>1271</v>
      </c>
      <c r="M253" s="39">
        <v>1</v>
      </c>
      <c r="N253" s="103">
        <v>30000000</v>
      </c>
      <c r="O253" s="103">
        <f t="shared" si="39"/>
        <v>30000000</v>
      </c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>
        <f t="shared" si="34"/>
        <v>0</v>
      </c>
      <c r="AB253" s="103">
        <v>10000000</v>
      </c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>
        <f t="shared" si="35"/>
        <v>10000000</v>
      </c>
      <c r="AN253" s="103">
        <v>10000000</v>
      </c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>
        <f t="shared" si="36"/>
        <v>10000000</v>
      </c>
      <c r="AZ253" s="103">
        <v>10000000</v>
      </c>
      <c r="BA253" s="103"/>
      <c r="BB253" s="103"/>
      <c r="BC253" s="103"/>
      <c r="BD253" s="103"/>
      <c r="BE253" s="103"/>
      <c r="BF253" s="103"/>
      <c r="BG253" s="103"/>
      <c r="BH253" s="103"/>
      <c r="BI253" s="103"/>
      <c r="BJ253" s="103"/>
      <c r="BK253" s="103">
        <f t="shared" si="37"/>
        <v>10000000</v>
      </c>
      <c r="BL253" s="103">
        <f t="shared" si="38"/>
        <v>30000000</v>
      </c>
    </row>
    <row r="254" spans="1:64" ht="28.9">
      <c r="A254" s="625"/>
      <c r="B254" s="587"/>
      <c r="C254" s="587"/>
      <c r="D254" s="587"/>
      <c r="E254" s="587"/>
      <c r="F254" s="587"/>
      <c r="G254" s="37" t="s">
        <v>1167</v>
      </c>
      <c r="H254" s="38" t="s">
        <v>1168</v>
      </c>
      <c r="I254" s="38" t="s">
        <v>1168</v>
      </c>
      <c r="J254" s="37">
        <v>450203300</v>
      </c>
      <c r="K254" s="38" t="s">
        <v>1170</v>
      </c>
      <c r="L254" s="37" t="s">
        <v>1271</v>
      </c>
      <c r="M254" s="39">
        <v>3</v>
      </c>
      <c r="N254" s="103">
        <v>5000000</v>
      </c>
      <c r="O254" s="103">
        <f t="shared" si="39"/>
        <v>15000000</v>
      </c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>
        <f t="shared" si="34"/>
        <v>0</v>
      </c>
      <c r="AB254" s="103">
        <v>5000000</v>
      </c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>
        <f t="shared" si="35"/>
        <v>5000000</v>
      </c>
      <c r="AN254" s="103">
        <v>5000000</v>
      </c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>
        <f t="shared" si="36"/>
        <v>5000000</v>
      </c>
      <c r="AZ254" s="103">
        <v>5000000</v>
      </c>
      <c r="BA254" s="103"/>
      <c r="BB254" s="103"/>
      <c r="BC254" s="103"/>
      <c r="BD254" s="103"/>
      <c r="BE254" s="103"/>
      <c r="BF254" s="103"/>
      <c r="BG254" s="103"/>
      <c r="BH254" s="103"/>
      <c r="BI254" s="103"/>
      <c r="BJ254" s="103"/>
      <c r="BK254" s="103">
        <f t="shared" si="37"/>
        <v>5000000</v>
      </c>
      <c r="BL254" s="103">
        <f t="shared" si="38"/>
        <v>15000000</v>
      </c>
    </row>
    <row r="255" spans="1:64">
      <c r="A255" s="625"/>
      <c r="B255" s="588"/>
      <c r="C255" s="588"/>
      <c r="D255" s="587"/>
      <c r="E255" s="588"/>
      <c r="F255" s="588"/>
      <c r="G255" s="37" t="s">
        <v>1167</v>
      </c>
      <c r="H255" s="38" t="s">
        <v>1168</v>
      </c>
      <c r="I255" s="38" t="s">
        <v>1168</v>
      </c>
      <c r="J255" s="37" t="s">
        <v>1171</v>
      </c>
      <c r="K255" s="38" t="s">
        <v>1172</v>
      </c>
      <c r="L255" s="37" t="s">
        <v>1271</v>
      </c>
      <c r="M255" s="39">
        <v>1</v>
      </c>
      <c r="N255" s="103">
        <v>30000000</v>
      </c>
      <c r="O255" s="103">
        <f t="shared" si="39"/>
        <v>30000000</v>
      </c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>
        <f t="shared" si="34"/>
        <v>0</v>
      </c>
      <c r="AB255" s="103">
        <v>10000000</v>
      </c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>
        <f t="shared" si="35"/>
        <v>10000000</v>
      </c>
      <c r="AN255" s="103">
        <v>10000000</v>
      </c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>
        <f t="shared" si="36"/>
        <v>10000000</v>
      </c>
      <c r="AZ255" s="103">
        <v>10000000</v>
      </c>
      <c r="BA255" s="103"/>
      <c r="BB255" s="103"/>
      <c r="BC255" s="103"/>
      <c r="BD255" s="103"/>
      <c r="BE255" s="103"/>
      <c r="BF255" s="103"/>
      <c r="BG255" s="103"/>
      <c r="BH255" s="103"/>
      <c r="BI255" s="103"/>
      <c r="BJ255" s="103"/>
      <c r="BK255" s="103">
        <f t="shared" si="37"/>
        <v>10000000</v>
      </c>
      <c r="BL255" s="103">
        <f t="shared" si="38"/>
        <v>30000000</v>
      </c>
    </row>
    <row r="256" spans="1:64" ht="30" customHeight="1">
      <c r="A256" s="625"/>
      <c r="B256" s="586">
        <v>23</v>
      </c>
      <c r="C256" s="586" t="s">
        <v>309</v>
      </c>
      <c r="D256" s="587"/>
      <c r="E256" s="586">
        <v>2301</v>
      </c>
      <c r="F256" s="586" t="s">
        <v>1108</v>
      </c>
      <c r="G256" s="37">
        <v>2301024</v>
      </c>
      <c r="H256" s="38" t="s">
        <v>650</v>
      </c>
      <c r="I256" s="38" t="s">
        <v>650</v>
      </c>
      <c r="J256" s="37">
        <v>230102400</v>
      </c>
      <c r="K256" s="38" t="s">
        <v>651</v>
      </c>
      <c r="L256" s="37" t="s">
        <v>1194</v>
      </c>
      <c r="M256" s="39">
        <v>1</v>
      </c>
      <c r="N256" s="103">
        <v>100000000</v>
      </c>
      <c r="O256" s="103">
        <f t="shared" si="39"/>
        <v>100000000</v>
      </c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>
        <f t="shared" si="34"/>
        <v>0</v>
      </c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>
        <f t="shared" si="35"/>
        <v>0</v>
      </c>
      <c r="AN256" s="103"/>
      <c r="AO256" s="103"/>
      <c r="AP256" s="103"/>
      <c r="AQ256" s="103"/>
      <c r="AR256" s="103"/>
      <c r="AS256" s="103">
        <v>50000000</v>
      </c>
      <c r="AT256" s="103"/>
      <c r="AU256" s="103"/>
      <c r="AV256" s="103"/>
      <c r="AW256" s="103"/>
      <c r="AX256" s="103"/>
      <c r="AY256" s="103">
        <f t="shared" si="36"/>
        <v>50000000</v>
      </c>
      <c r="AZ256" s="103"/>
      <c r="BA256" s="103"/>
      <c r="BB256" s="103"/>
      <c r="BC256" s="103"/>
      <c r="BD256" s="103"/>
      <c r="BE256" s="103">
        <v>50000000</v>
      </c>
      <c r="BF256" s="103"/>
      <c r="BG256" s="103"/>
      <c r="BH256" s="103"/>
      <c r="BI256" s="103"/>
      <c r="BJ256" s="103"/>
      <c r="BK256" s="103">
        <f t="shared" si="37"/>
        <v>50000000</v>
      </c>
      <c r="BL256" s="103">
        <f t="shared" si="38"/>
        <v>100000000</v>
      </c>
    </row>
    <row r="257" spans="1:64" ht="28.9">
      <c r="A257" s="625"/>
      <c r="B257" s="587">
        <v>23</v>
      </c>
      <c r="C257" s="587"/>
      <c r="D257" s="587"/>
      <c r="E257" s="587"/>
      <c r="F257" s="587"/>
      <c r="G257" s="37">
        <v>2301024</v>
      </c>
      <c r="H257" s="38" t="s">
        <v>650</v>
      </c>
      <c r="I257" s="38" t="s">
        <v>650</v>
      </c>
      <c r="J257" s="37">
        <v>230102403</v>
      </c>
      <c r="K257" s="38" t="s">
        <v>652</v>
      </c>
      <c r="L257" s="37" t="s">
        <v>1194</v>
      </c>
      <c r="M257" s="39">
        <v>1</v>
      </c>
      <c r="N257" s="103">
        <v>150000000</v>
      </c>
      <c r="O257" s="103">
        <f t="shared" si="39"/>
        <v>150000000</v>
      </c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>
        <f t="shared" si="34"/>
        <v>0</v>
      </c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>
        <f t="shared" si="35"/>
        <v>0</v>
      </c>
      <c r="AN257" s="103"/>
      <c r="AO257" s="103"/>
      <c r="AP257" s="103"/>
      <c r="AQ257" s="103"/>
      <c r="AR257" s="103"/>
      <c r="AS257" s="103">
        <v>60000000</v>
      </c>
      <c r="AT257" s="103"/>
      <c r="AU257" s="103"/>
      <c r="AV257" s="103"/>
      <c r="AW257" s="103"/>
      <c r="AX257" s="103"/>
      <c r="AY257" s="103">
        <f t="shared" si="36"/>
        <v>60000000</v>
      </c>
      <c r="AZ257" s="103"/>
      <c r="BA257" s="103"/>
      <c r="BB257" s="103"/>
      <c r="BC257" s="103"/>
      <c r="BD257" s="103"/>
      <c r="BE257" s="103">
        <v>90000000</v>
      </c>
      <c r="BF257" s="103"/>
      <c r="BG257" s="103"/>
      <c r="BH257" s="103"/>
      <c r="BI257" s="103"/>
      <c r="BJ257" s="103"/>
      <c r="BK257" s="103">
        <f t="shared" si="37"/>
        <v>90000000</v>
      </c>
      <c r="BL257" s="103">
        <f t="shared" si="38"/>
        <v>150000000</v>
      </c>
    </row>
    <row r="258" spans="1:64" ht="43.15">
      <c r="A258" s="625"/>
      <c r="B258" s="587">
        <v>23</v>
      </c>
      <c r="C258" s="587"/>
      <c r="D258" s="587"/>
      <c r="E258" s="587"/>
      <c r="F258" s="587"/>
      <c r="G258" s="37">
        <v>2301034</v>
      </c>
      <c r="H258" s="38" t="s">
        <v>653</v>
      </c>
      <c r="I258" s="38" t="s">
        <v>653</v>
      </c>
      <c r="J258" s="37" t="s">
        <v>1109</v>
      </c>
      <c r="K258" s="38" t="s">
        <v>654</v>
      </c>
      <c r="L258" s="37" t="s">
        <v>1198</v>
      </c>
      <c r="M258" s="39">
        <v>20</v>
      </c>
      <c r="N258" s="103">
        <v>1500000</v>
      </c>
      <c r="O258" s="103">
        <f t="shared" si="39"/>
        <v>30000000</v>
      </c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>
        <f t="shared" si="34"/>
        <v>0</v>
      </c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>
        <f t="shared" si="35"/>
        <v>0</v>
      </c>
      <c r="AN258" s="103"/>
      <c r="AO258" s="103"/>
      <c r="AP258" s="103"/>
      <c r="AQ258" s="103"/>
      <c r="AR258" s="103"/>
      <c r="AS258" s="103">
        <v>15000000</v>
      </c>
      <c r="AT258" s="103"/>
      <c r="AU258" s="103"/>
      <c r="AV258" s="103"/>
      <c r="AW258" s="103"/>
      <c r="AX258" s="103"/>
      <c r="AY258" s="103">
        <f t="shared" si="36"/>
        <v>15000000</v>
      </c>
      <c r="AZ258" s="103"/>
      <c r="BA258" s="103"/>
      <c r="BB258" s="103"/>
      <c r="BC258" s="103"/>
      <c r="BD258" s="103"/>
      <c r="BE258" s="103">
        <v>15000000</v>
      </c>
      <c r="BF258" s="103"/>
      <c r="BG258" s="103"/>
      <c r="BH258" s="103"/>
      <c r="BI258" s="103"/>
      <c r="BJ258" s="103"/>
      <c r="BK258" s="103">
        <f t="shared" si="37"/>
        <v>15000000</v>
      </c>
      <c r="BL258" s="103">
        <f t="shared" si="38"/>
        <v>30000000</v>
      </c>
    </row>
    <row r="259" spans="1:64" ht="43.15">
      <c r="A259" s="625"/>
      <c r="B259" s="587">
        <v>23</v>
      </c>
      <c r="C259" s="587"/>
      <c r="D259" s="587"/>
      <c r="E259" s="588"/>
      <c r="F259" s="587"/>
      <c r="G259" s="37">
        <v>2301035</v>
      </c>
      <c r="H259" s="38" t="s">
        <v>655</v>
      </c>
      <c r="I259" s="38" t="s">
        <v>655</v>
      </c>
      <c r="J259" s="37" t="s">
        <v>1110</v>
      </c>
      <c r="K259" s="38" t="s">
        <v>656</v>
      </c>
      <c r="L259" s="37" t="s">
        <v>1198</v>
      </c>
      <c r="M259" s="39">
        <v>100</v>
      </c>
      <c r="N259" s="103">
        <v>900000</v>
      </c>
      <c r="O259" s="103">
        <f t="shared" si="39"/>
        <v>90000000</v>
      </c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>
        <f t="shared" si="34"/>
        <v>0</v>
      </c>
      <c r="AB259" s="103"/>
      <c r="AC259" s="103"/>
      <c r="AD259" s="103">
        <v>30000000</v>
      </c>
      <c r="AE259" s="103"/>
      <c r="AF259" s="103"/>
      <c r="AG259" s="103"/>
      <c r="AH259" s="103"/>
      <c r="AI259" s="103"/>
      <c r="AJ259" s="103"/>
      <c r="AK259" s="103"/>
      <c r="AL259" s="103"/>
      <c r="AM259" s="103">
        <f t="shared" si="35"/>
        <v>30000000</v>
      </c>
      <c r="AN259" s="103"/>
      <c r="AO259" s="103"/>
      <c r="AP259" s="103">
        <v>30000000</v>
      </c>
      <c r="AQ259" s="103"/>
      <c r="AR259" s="103"/>
      <c r="AS259" s="103"/>
      <c r="AT259" s="103"/>
      <c r="AU259" s="103"/>
      <c r="AV259" s="103"/>
      <c r="AW259" s="103"/>
      <c r="AX259" s="103"/>
      <c r="AY259" s="103">
        <f t="shared" si="36"/>
        <v>30000000</v>
      </c>
      <c r="AZ259" s="103"/>
      <c r="BA259" s="103"/>
      <c r="BB259" s="103">
        <v>30000000</v>
      </c>
      <c r="BC259" s="103"/>
      <c r="BD259" s="103"/>
      <c r="BE259" s="103"/>
      <c r="BF259" s="103"/>
      <c r="BG259" s="103"/>
      <c r="BH259" s="103"/>
      <c r="BI259" s="103"/>
      <c r="BJ259" s="103"/>
      <c r="BK259" s="103">
        <f t="shared" si="37"/>
        <v>30000000</v>
      </c>
      <c r="BL259" s="103">
        <f t="shared" si="38"/>
        <v>90000000</v>
      </c>
    </row>
    <row r="260" spans="1:64" ht="30" customHeight="1">
      <c r="A260" s="625"/>
      <c r="B260" s="586">
        <v>12</v>
      </c>
      <c r="C260" s="586" t="s">
        <v>618</v>
      </c>
      <c r="D260" s="587"/>
      <c r="E260" s="82">
        <v>1202</v>
      </c>
      <c r="F260" s="586" t="s">
        <v>1066</v>
      </c>
      <c r="G260" s="71">
        <v>1202001</v>
      </c>
      <c r="H260" s="72" t="s">
        <v>643</v>
      </c>
      <c r="I260" s="72" t="s">
        <v>643</v>
      </c>
      <c r="J260" s="71" t="s">
        <v>1067</v>
      </c>
      <c r="K260" s="72" t="s">
        <v>644</v>
      </c>
      <c r="L260" s="71" t="s">
        <v>1195</v>
      </c>
      <c r="M260" s="73">
        <v>1</v>
      </c>
      <c r="N260" s="104">
        <v>30000000</v>
      </c>
      <c r="O260" s="104">
        <f t="shared" si="39"/>
        <v>30000000</v>
      </c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  <c r="Z260" s="104"/>
      <c r="AA260" s="103">
        <f t="shared" si="34"/>
        <v>0</v>
      </c>
      <c r="AB260" s="104"/>
      <c r="AC260" s="104"/>
      <c r="AD260" s="104"/>
      <c r="AE260" s="104"/>
      <c r="AF260" s="104"/>
      <c r="AG260" s="104"/>
      <c r="AH260" s="104"/>
      <c r="AI260" s="104"/>
      <c r="AJ260" s="104"/>
      <c r="AK260" s="104"/>
      <c r="AL260" s="104"/>
      <c r="AM260" s="103">
        <f t="shared" si="35"/>
        <v>0</v>
      </c>
      <c r="AN260" s="104">
        <v>30000000</v>
      </c>
      <c r="AO260" s="104"/>
      <c r="AP260" s="104"/>
      <c r="AQ260" s="104"/>
      <c r="AR260" s="104"/>
      <c r="AS260" s="104"/>
      <c r="AT260" s="104"/>
      <c r="AU260" s="104"/>
      <c r="AV260" s="104"/>
      <c r="AW260" s="104"/>
      <c r="AX260" s="104"/>
      <c r="AY260" s="103">
        <f t="shared" si="36"/>
        <v>30000000</v>
      </c>
      <c r="AZ260" s="104"/>
      <c r="BA260" s="104"/>
      <c r="BB260" s="104"/>
      <c r="BC260" s="104"/>
      <c r="BD260" s="104"/>
      <c r="BE260" s="104"/>
      <c r="BF260" s="104"/>
      <c r="BG260" s="104"/>
      <c r="BH260" s="104"/>
      <c r="BI260" s="104"/>
      <c r="BJ260" s="104"/>
      <c r="BK260" s="103">
        <f t="shared" si="37"/>
        <v>0</v>
      </c>
      <c r="BL260" s="103">
        <f t="shared" si="38"/>
        <v>30000000</v>
      </c>
    </row>
    <row r="261" spans="1:64" ht="28.9">
      <c r="A261" s="625"/>
      <c r="B261" s="587"/>
      <c r="C261" s="587"/>
      <c r="D261" s="587"/>
      <c r="E261" s="586">
        <v>1203</v>
      </c>
      <c r="F261" s="587"/>
      <c r="G261" s="37">
        <v>1203001</v>
      </c>
      <c r="H261" s="38" t="s">
        <v>620</v>
      </c>
      <c r="I261" s="38" t="s">
        <v>620</v>
      </c>
      <c r="J261" s="37" t="s">
        <v>1069</v>
      </c>
      <c r="K261" s="38" t="s">
        <v>185</v>
      </c>
      <c r="L261" s="37" t="s">
        <v>1195</v>
      </c>
      <c r="M261" s="39">
        <v>1</v>
      </c>
      <c r="N261" s="103">
        <v>20000000</v>
      </c>
      <c r="O261" s="103">
        <f t="shared" si="39"/>
        <v>20000000</v>
      </c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>
        <f t="shared" si="34"/>
        <v>0</v>
      </c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>
        <f t="shared" si="35"/>
        <v>0</v>
      </c>
      <c r="AN261" s="103">
        <v>10000000</v>
      </c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>
        <f t="shared" si="36"/>
        <v>10000000</v>
      </c>
      <c r="AZ261" s="103">
        <v>10000000</v>
      </c>
      <c r="BA261" s="103"/>
      <c r="BB261" s="103"/>
      <c r="BC261" s="103"/>
      <c r="BD261" s="103"/>
      <c r="BE261" s="103"/>
      <c r="BF261" s="103"/>
      <c r="BG261" s="103"/>
      <c r="BH261" s="103"/>
      <c r="BI261" s="103"/>
      <c r="BJ261" s="103"/>
      <c r="BK261" s="103">
        <f t="shared" si="37"/>
        <v>10000000</v>
      </c>
      <c r="BL261" s="103">
        <f t="shared" si="38"/>
        <v>20000000</v>
      </c>
    </row>
    <row r="262" spans="1:64" ht="43.9" thickBot="1">
      <c r="A262" s="626"/>
      <c r="B262" s="615"/>
      <c r="C262" s="615"/>
      <c r="D262" s="615"/>
      <c r="E262" s="615"/>
      <c r="F262" s="615"/>
      <c r="G262" s="40">
        <v>1203002</v>
      </c>
      <c r="H262" s="41" t="s">
        <v>621</v>
      </c>
      <c r="I262" s="41" t="s">
        <v>621</v>
      </c>
      <c r="J262" s="40" t="s">
        <v>1070</v>
      </c>
      <c r="K262" s="41" t="s">
        <v>1071</v>
      </c>
      <c r="L262" s="40" t="s">
        <v>1195</v>
      </c>
      <c r="M262" s="42">
        <v>1</v>
      </c>
      <c r="N262" s="105">
        <v>96000000</v>
      </c>
      <c r="O262" s="105">
        <f t="shared" si="39"/>
        <v>96000000</v>
      </c>
      <c r="P262" s="105"/>
      <c r="Q262" s="105"/>
      <c r="R262" s="105"/>
      <c r="S262" s="105"/>
      <c r="T262" s="105"/>
      <c r="U262" s="105">
        <v>24000000</v>
      </c>
      <c r="V262" s="105"/>
      <c r="W262" s="105"/>
      <c r="X262" s="105"/>
      <c r="Y262" s="105"/>
      <c r="Z262" s="105"/>
      <c r="AA262" s="126">
        <f>SUM(P262:Z262)</f>
        <v>24000000</v>
      </c>
      <c r="AB262" s="105"/>
      <c r="AC262" s="105"/>
      <c r="AD262" s="105"/>
      <c r="AE262" s="105"/>
      <c r="AF262" s="105"/>
      <c r="AG262" s="105">
        <v>24000000</v>
      </c>
      <c r="AH262" s="105"/>
      <c r="AI262" s="105"/>
      <c r="AJ262" s="105"/>
      <c r="AK262" s="105"/>
      <c r="AL262" s="105"/>
      <c r="AM262" s="126">
        <f>SUM(AB262:AL262)</f>
        <v>24000000</v>
      </c>
      <c r="AN262" s="105"/>
      <c r="AO262" s="105"/>
      <c r="AP262" s="105"/>
      <c r="AQ262" s="105"/>
      <c r="AR262" s="105"/>
      <c r="AS262" s="105">
        <v>24000000</v>
      </c>
      <c r="AT262" s="105"/>
      <c r="AU262" s="105"/>
      <c r="AV262" s="105"/>
      <c r="AW262" s="105"/>
      <c r="AX262" s="105"/>
      <c r="AY262" s="126">
        <f>SUM(AN262:AX262)</f>
        <v>24000000</v>
      </c>
      <c r="AZ262" s="105"/>
      <c r="BA262" s="105"/>
      <c r="BB262" s="105"/>
      <c r="BC262" s="105"/>
      <c r="BD262" s="105"/>
      <c r="BE262" s="105">
        <v>24000000</v>
      </c>
      <c r="BF262" s="105"/>
      <c r="BG262" s="105"/>
      <c r="BH262" s="105"/>
      <c r="BI262" s="105"/>
      <c r="BJ262" s="105"/>
      <c r="BK262" s="126">
        <f>SUM(AZ262:BJ262)</f>
        <v>24000000</v>
      </c>
      <c r="BL262" s="103">
        <f t="shared" si="38"/>
        <v>96000000</v>
      </c>
    </row>
    <row r="263" spans="1:64" ht="24.75" customHeight="1" thickBot="1">
      <c r="A263" s="622" t="s">
        <v>1274</v>
      </c>
      <c r="B263" s="623"/>
      <c r="C263" s="623"/>
      <c r="D263" s="623"/>
      <c r="E263" s="623"/>
      <c r="F263" s="623"/>
      <c r="G263" s="623"/>
      <c r="H263" s="623"/>
      <c r="I263" s="623"/>
      <c r="J263" s="623"/>
      <c r="K263" s="623"/>
      <c r="L263" s="623"/>
      <c r="M263" s="623"/>
      <c r="N263" s="624"/>
      <c r="O263" s="122">
        <f t="shared" ref="O263:AT263" si="40">SUM(O219:O262)</f>
        <v>9870000000</v>
      </c>
      <c r="P263" s="122">
        <f t="shared" si="40"/>
        <v>2280000000</v>
      </c>
      <c r="Q263" s="122">
        <f t="shared" si="40"/>
        <v>0</v>
      </c>
      <c r="R263" s="122">
        <f t="shared" si="40"/>
        <v>0</v>
      </c>
      <c r="S263" s="122">
        <f t="shared" si="40"/>
        <v>0</v>
      </c>
      <c r="T263" s="122">
        <f t="shared" si="40"/>
        <v>0</v>
      </c>
      <c r="U263" s="122">
        <f t="shared" si="40"/>
        <v>46000000</v>
      </c>
      <c r="V263" s="122">
        <f t="shared" si="40"/>
        <v>0</v>
      </c>
      <c r="W263" s="122">
        <f t="shared" si="40"/>
        <v>0</v>
      </c>
      <c r="X263" s="122">
        <f t="shared" si="40"/>
        <v>0</v>
      </c>
      <c r="Y263" s="122">
        <f t="shared" si="40"/>
        <v>0</v>
      </c>
      <c r="Z263" s="122">
        <f t="shared" si="40"/>
        <v>0</v>
      </c>
      <c r="AA263" s="122">
        <f t="shared" si="40"/>
        <v>2326000000</v>
      </c>
      <c r="AB263" s="122">
        <f t="shared" si="40"/>
        <v>1134000000</v>
      </c>
      <c r="AC263" s="122">
        <f t="shared" si="40"/>
        <v>0</v>
      </c>
      <c r="AD263" s="122">
        <f t="shared" si="40"/>
        <v>30000000</v>
      </c>
      <c r="AE263" s="122">
        <f t="shared" si="40"/>
        <v>0</v>
      </c>
      <c r="AF263" s="122">
        <f t="shared" si="40"/>
        <v>0</v>
      </c>
      <c r="AG263" s="122">
        <f t="shared" si="40"/>
        <v>64000000</v>
      </c>
      <c r="AH263" s="122">
        <f t="shared" si="40"/>
        <v>0</v>
      </c>
      <c r="AI263" s="122">
        <f t="shared" si="40"/>
        <v>0</v>
      </c>
      <c r="AJ263" s="122">
        <f t="shared" si="40"/>
        <v>0</v>
      </c>
      <c r="AK263" s="122">
        <f t="shared" si="40"/>
        <v>0</v>
      </c>
      <c r="AL263" s="122">
        <f t="shared" si="40"/>
        <v>0</v>
      </c>
      <c r="AM263" s="122">
        <f t="shared" si="40"/>
        <v>1228000000</v>
      </c>
      <c r="AN263" s="122">
        <f t="shared" si="40"/>
        <v>2455000000</v>
      </c>
      <c r="AO263" s="122">
        <f t="shared" si="40"/>
        <v>0</v>
      </c>
      <c r="AP263" s="122">
        <f t="shared" si="40"/>
        <v>30000000</v>
      </c>
      <c r="AQ263" s="122">
        <f t="shared" si="40"/>
        <v>30000000</v>
      </c>
      <c r="AR263" s="122">
        <f t="shared" si="40"/>
        <v>0</v>
      </c>
      <c r="AS263" s="122">
        <f t="shared" si="40"/>
        <v>352000000</v>
      </c>
      <c r="AT263" s="122">
        <f t="shared" si="40"/>
        <v>0</v>
      </c>
      <c r="AU263" s="122">
        <f t="shared" ref="AU263:BL263" si="41">SUM(AU219:AU262)</f>
        <v>0</v>
      </c>
      <c r="AV263" s="122">
        <f t="shared" si="41"/>
        <v>500000000</v>
      </c>
      <c r="AW263" s="122">
        <f t="shared" si="41"/>
        <v>0</v>
      </c>
      <c r="AX263" s="122">
        <f t="shared" si="41"/>
        <v>500000000</v>
      </c>
      <c r="AY263" s="122">
        <f t="shared" si="41"/>
        <v>3867000000</v>
      </c>
      <c r="AZ263" s="122">
        <f t="shared" si="41"/>
        <v>2050000000</v>
      </c>
      <c r="BA263" s="122">
        <f t="shared" si="41"/>
        <v>0</v>
      </c>
      <c r="BB263" s="122">
        <f t="shared" si="41"/>
        <v>30000000</v>
      </c>
      <c r="BC263" s="122">
        <f t="shared" si="41"/>
        <v>30000000</v>
      </c>
      <c r="BD263" s="122">
        <f t="shared" si="41"/>
        <v>0</v>
      </c>
      <c r="BE263" s="122">
        <f t="shared" si="41"/>
        <v>339000000</v>
      </c>
      <c r="BF263" s="122">
        <f t="shared" si="41"/>
        <v>0</v>
      </c>
      <c r="BG263" s="122">
        <f t="shared" si="41"/>
        <v>0</v>
      </c>
      <c r="BH263" s="122">
        <f t="shared" si="41"/>
        <v>0</v>
      </c>
      <c r="BI263" s="122">
        <f t="shared" si="41"/>
        <v>0</v>
      </c>
      <c r="BJ263" s="122">
        <f t="shared" si="41"/>
        <v>0</v>
      </c>
      <c r="BK263" s="122">
        <f t="shared" si="41"/>
        <v>2449000000</v>
      </c>
      <c r="BL263" s="122">
        <f t="shared" si="41"/>
        <v>9870000000</v>
      </c>
    </row>
    <row r="264" spans="1:64" ht="24.75" customHeight="1" thickBot="1">
      <c r="A264" s="612" t="s">
        <v>1275</v>
      </c>
      <c r="B264" s="613"/>
      <c r="C264" s="613"/>
      <c r="D264" s="613"/>
      <c r="E264" s="613"/>
      <c r="F264" s="613"/>
      <c r="G264" s="613"/>
      <c r="H264" s="613"/>
      <c r="I264" s="613"/>
      <c r="J264" s="613"/>
      <c r="K264" s="613"/>
      <c r="L264" s="613"/>
      <c r="M264" s="613"/>
      <c r="N264" s="614"/>
      <c r="O264" s="127">
        <f t="shared" ref="O264:AT264" si="42">+O36+O174+O218+O263</f>
        <v>234173510197.77002</v>
      </c>
      <c r="P264" s="127">
        <f t="shared" si="42"/>
        <v>9703053303</v>
      </c>
      <c r="Q264" s="127">
        <f t="shared" si="42"/>
        <v>150000000</v>
      </c>
      <c r="R264" s="127">
        <f t="shared" si="42"/>
        <v>3400000000</v>
      </c>
      <c r="S264" s="127">
        <f t="shared" si="42"/>
        <v>10040900000</v>
      </c>
      <c r="T264" s="127">
        <f t="shared" si="42"/>
        <v>2390225000</v>
      </c>
      <c r="U264" s="127">
        <f t="shared" si="42"/>
        <v>1966000000</v>
      </c>
      <c r="V264" s="127">
        <f t="shared" si="42"/>
        <v>642000000</v>
      </c>
      <c r="W264" s="127">
        <f t="shared" si="42"/>
        <v>0</v>
      </c>
      <c r="X264" s="127">
        <f t="shared" si="42"/>
        <v>5986794197.8099995</v>
      </c>
      <c r="Y264" s="127">
        <f t="shared" si="42"/>
        <v>300000000</v>
      </c>
      <c r="Z264" s="127">
        <f t="shared" si="42"/>
        <v>12985320000</v>
      </c>
      <c r="AA264" s="127">
        <f t="shared" si="42"/>
        <v>47564292500.809998</v>
      </c>
      <c r="AB264" s="127">
        <f t="shared" si="42"/>
        <v>10087500000</v>
      </c>
      <c r="AC264" s="127">
        <f t="shared" si="42"/>
        <v>1050000000</v>
      </c>
      <c r="AD264" s="127">
        <f t="shared" si="42"/>
        <v>3850000000</v>
      </c>
      <c r="AE264" s="127">
        <f t="shared" si="42"/>
        <v>11179581899</v>
      </c>
      <c r="AF264" s="127">
        <f t="shared" si="42"/>
        <v>2288300697</v>
      </c>
      <c r="AG264" s="127">
        <f t="shared" si="42"/>
        <v>2317000000</v>
      </c>
      <c r="AH264" s="127">
        <f t="shared" si="42"/>
        <v>845000000</v>
      </c>
      <c r="AI264" s="127">
        <f t="shared" si="42"/>
        <v>270000000</v>
      </c>
      <c r="AJ264" s="127">
        <f t="shared" si="42"/>
        <v>558000000</v>
      </c>
      <c r="AK264" s="127">
        <f t="shared" si="42"/>
        <v>0</v>
      </c>
      <c r="AL264" s="127">
        <f t="shared" si="42"/>
        <v>14113000000</v>
      </c>
      <c r="AM264" s="127">
        <f t="shared" si="42"/>
        <v>46709196697</v>
      </c>
      <c r="AN264" s="127">
        <f t="shared" si="42"/>
        <v>18024000000</v>
      </c>
      <c r="AO264" s="127">
        <f t="shared" si="42"/>
        <v>2480000000</v>
      </c>
      <c r="AP264" s="127">
        <f t="shared" si="42"/>
        <v>4790000000</v>
      </c>
      <c r="AQ264" s="127">
        <f t="shared" si="42"/>
        <v>12417100000</v>
      </c>
      <c r="AR264" s="127">
        <f t="shared" si="42"/>
        <v>4069000000</v>
      </c>
      <c r="AS264" s="127">
        <f t="shared" si="42"/>
        <v>7925000000</v>
      </c>
      <c r="AT264" s="127">
        <f t="shared" si="42"/>
        <v>590000000</v>
      </c>
      <c r="AU264" s="127">
        <f t="shared" ref="AU264:BL264" si="43">+AU36+AU174+AU218+AU263</f>
        <v>3760000000</v>
      </c>
      <c r="AV264" s="127">
        <f t="shared" si="43"/>
        <v>1797000000</v>
      </c>
      <c r="AW264" s="127">
        <f t="shared" si="43"/>
        <v>0</v>
      </c>
      <c r="AX264" s="127">
        <f t="shared" si="43"/>
        <v>17575000000</v>
      </c>
      <c r="AY264" s="127">
        <f t="shared" si="43"/>
        <v>73427100000</v>
      </c>
      <c r="AZ264" s="127">
        <f t="shared" si="43"/>
        <v>14526921000</v>
      </c>
      <c r="BA264" s="127">
        <f t="shared" si="43"/>
        <v>2480000000</v>
      </c>
      <c r="BB264" s="127">
        <f t="shared" si="43"/>
        <v>4790000000</v>
      </c>
      <c r="BC264" s="127">
        <f t="shared" si="43"/>
        <v>12614000000</v>
      </c>
      <c r="BD264" s="127">
        <f t="shared" si="43"/>
        <v>3469000000</v>
      </c>
      <c r="BE264" s="127">
        <f t="shared" si="43"/>
        <v>6340000000</v>
      </c>
      <c r="BF264" s="127">
        <f t="shared" si="43"/>
        <v>566000000</v>
      </c>
      <c r="BG264" s="127">
        <f t="shared" si="43"/>
        <v>1760000000</v>
      </c>
      <c r="BH264" s="127">
        <f t="shared" si="43"/>
        <v>2987000000</v>
      </c>
      <c r="BI264" s="127">
        <f t="shared" si="43"/>
        <v>0</v>
      </c>
      <c r="BJ264" s="127">
        <f t="shared" si="43"/>
        <v>16940000000</v>
      </c>
      <c r="BK264" s="127">
        <f t="shared" si="43"/>
        <v>66472921000</v>
      </c>
      <c r="BL264" s="127">
        <f t="shared" si="43"/>
        <v>234173510197.81</v>
      </c>
    </row>
    <row r="265" spans="1:64" ht="25.5" customHeight="1"/>
  </sheetData>
  <autoFilter ref="A1:M262" xr:uid="{00000000-0009-0000-0000-000003000000}"/>
  <mergeCells count="199">
    <mergeCell ref="F241:F255"/>
    <mergeCell ref="C172:C173"/>
    <mergeCell ref="E172:E173"/>
    <mergeCell ref="F172:F173"/>
    <mergeCell ref="F206:F215"/>
    <mergeCell ref="E207:E212"/>
    <mergeCell ref="C188:C198"/>
    <mergeCell ref="E188:E198"/>
    <mergeCell ref="F188:F198"/>
    <mergeCell ref="A264:N264"/>
    <mergeCell ref="F118:F119"/>
    <mergeCell ref="B260:B262"/>
    <mergeCell ref="A174:N174"/>
    <mergeCell ref="A218:N218"/>
    <mergeCell ref="A263:N263"/>
    <mergeCell ref="E233:E236"/>
    <mergeCell ref="B233:B236"/>
    <mergeCell ref="C233:C236"/>
    <mergeCell ref="C260:C262"/>
    <mergeCell ref="F260:F262"/>
    <mergeCell ref="E261:E262"/>
    <mergeCell ref="A219:A262"/>
    <mergeCell ref="B241:B255"/>
    <mergeCell ref="D219:D262"/>
    <mergeCell ref="B219:B222"/>
    <mergeCell ref="C219:C222"/>
    <mergeCell ref="F219:F223"/>
    <mergeCell ref="B120:B125"/>
    <mergeCell ref="C120:C125"/>
    <mergeCell ref="E120:E125"/>
    <mergeCell ref="F120:F125"/>
    <mergeCell ref="B126:B128"/>
    <mergeCell ref="E220:E222"/>
    <mergeCell ref="E99:E101"/>
    <mergeCell ref="F99:F101"/>
    <mergeCell ref="B102:B106"/>
    <mergeCell ref="C102:C106"/>
    <mergeCell ref="E102:E105"/>
    <mergeCell ref="F102:F106"/>
    <mergeCell ref="E251:E255"/>
    <mergeCell ref="A175:A217"/>
    <mergeCell ref="B184:B186"/>
    <mergeCell ref="C184:C186"/>
    <mergeCell ref="F184:F186"/>
    <mergeCell ref="E185:E186"/>
    <mergeCell ref="D175:D205"/>
    <mergeCell ref="D206:D217"/>
    <mergeCell ref="F157:F162"/>
    <mergeCell ref="E158:E161"/>
    <mergeCell ref="D120:D162"/>
    <mergeCell ref="D163:D173"/>
    <mergeCell ref="B175:B183"/>
    <mergeCell ref="C175:C183"/>
    <mergeCell ref="E175:E182"/>
    <mergeCell ref="F175:F183"/>
    <mergeCell ref="F132:F136"/>
    <mergeCell ref="B172:B173"/>
    <mergeCell ref="C126:C128"/>
    <mergeCell ref="F126:F131"/>
    <mergeCell ref="E127:E128"/>
    <mergeCell ref="B130:B131"/>
    <mergeCell ref="C130:C131"/>
    <mergeCell ref="E130:E131"/>
    <mergeCell ref="B107:B117"/>
    <mergeCell ref="D2:D35"/>
    <mergeCell ref="B48:B56"/>
    <mergeCell ref="C48:C56"/>
    <mergeCell ref="B57:B61"/>
    <mergeCell ref="C57:C61"/>
    <mergeCell ref="B70:B76"/>
    <mergeCell ref="C70:C76"/>
    <mergeCell ref="C107:C117"/>
    <mergeCell ref="B21:B31"/>
    <mergeCell ref="C21:C31"/>
    <mergeCell ref="B99:B101"/>
    <mergeCell ref="C99:C101"/>
    <mergeCell ref="A36:N36"/>
    <mergeCell ref="E6:E8"/>
    <mergeCell ref="B90:B98"/>
    <mergeCell ref="C90:C98"/>
    <mergeCell ref="E90:E98"/>
    <mergeCell ref="F90:F98"/>
    <mergeCell ref="B37:B45"/>
    <mergeCell ref="C37:C45"/>
    <mergeCell ref="E37:E45"/>
    <mergeCell ref="F37:F45"/>
    <mergeCell ref="B46:B47"/>
    <mergeCell ref="C46:C47"/>
    <mergeCell ref="E74:E76"/>
    <mergeCell ref="F70:F76"/>
    <mergeCell ref="D62:D76"/>
    <mergeCell ref="D37:D47"/>
    <mergeCell ref="D48:D61"/>
    <mergeCell ref="E13:E17"/>
    <mergeCell ref="F13:F20"/>
    <mergeCell ref="B13:B17"/>
    <mergeCell ref="B82:B89"/>
    <mergeCell ref="C82:C89"/>
    <mergeCell ref="F82:F89"/>
    <mergeCell ref="E83:E84"/>
    <mergeCell ref="E85:E89"/>
    <mergeCell ref="A2:A35"/>
    <mergeCell ref="B2:B3"/>
    <mergeCell ref="C2:C3"/>
    <mergeCell ref="E2:E3"/>
    <mergeCell ref="F2:F3"/>
    <mergeCell ref="B4:B5"/>
    <mergeCell ref="C4:C5"/>
    <mergeCell ref="E4:E5"/>
    <mergeCell ref="F4:F12"/>
    <mergeCell ref="B18:B20"/>
    <mergeCell ref="C18:C20"/>
    <mergeCell ref="E19:E20"/>
    <mergeCell ref="B6:B9"/>
    <mergeCell ref="C6:C9"/>
    <mergeCell ref="B10:B12"/>
    <mergeCell ref="C10:C12"/>
    <mergeCell ref="E10:E12"/>
    <mergeCell ref="C13:C17"/>
    <mergeCell ref="B157:B162"/>
    <mergeCell ref="C157:C162"/>
    <mergeCell ref="E21:E31"/>
    <mergeCell ref="F21:F35"/>
    <mergeCell ref="B32:B35"/>
    <mergeCell ref="F48:F56"/>
    <mergeCell ref="E57:E59"/>
    <mergeCell ref="F57:F61"/>
    <mergeCell ref="E60:E61"/>
    <mergeCell ref="E70:E73"/>
    <mergeCell ref="B62:B69"/>
    <mergeCell ref="C62:C69"/>
    <mergeCell ref="E62:E69"/>
    <mergeCell ref="E46:E47"/>
    <mergeCell ref="F46:F47"/>
    <mergeCell ref="F62:F69"/>
    <mergeCell ref="C32:C35"/>
    <mergeCell ref="E32:E35"/>
    <mergeCell ref="E48:E56"/>
    <mergeCell ref="B118:B119"/>
    <mergeCell ref="C118:C119"/>
    <mergeCell ref="D77:D98"/>
    <mergeCell ref="F145:F149"/>
    <mergeCell ref="B147:B149"/>
    <mergeCell ref="C147:C149"/>
    <mergeCell ref="E147:E149"/>
    <mergeCell ref="F150:F156"/>
    <mergeCell ref="B152:B153"/>
    <mergeCell ref="C152:C153"/>
    <mergeCell ref="B154:B156"/>
    <mergeCell ref="C154:C156"/>
    <mergeCell ref="E154:E156"/>
    <mergeCell ref="A37:A173"/>
    <mergeCell ref="F163:F171"/>
    <mergeCell ref="E133:E134"/>
    <mergeCell ref="F77:F81"/>
    <mergeCell ref="B141:B143"/>
    <mergeCell ref="C141:C143"/>
    <mergeCell ref="E141:E142"/>
    <mergeCell ref="F141:F144"/>
    <mergeCell ref="B77:B80"/>
    <mergeCell ref="C77:C80"/>
    <mergeCell ref="E77:E80"/>
    <mergeCell ref="E107:E117"/>
    <mergeCell ref="F107:F117"/>
    <mergeCell ref="D99:D119"/>
    <mergeCell ref="B133:B134"/>
    <mergeCell ref="C133:C134"/>
    <mergeCell ref="B137:B140"/>
    <mergeCell ref="C137:C140"/>
    <mergeCell ref="E137:E138"/>
    <mergeCell ref="F137:F140"/>
    <mergeCell ref="B163:B170"/>
    <mergeCell ref="C163:C170"/>
    <mergeCell ref="E163:E168"/>
    <mergeCell ref="E139:E140"/>
    <mergeCell ref="B188:B198"/>
    <mergeCell ref="B199:B205"/>
    <mergeCell ref="C199:C205"/>
    <mergeCell ref="F199:F205"/>
    <mergeCell ref="E200:E202"/>
    <mergeCell ref="E203:E205"/>
    <mergeCell ref="B256:B259"/>
    <mergeCell ref="C256:C259"/>
    <mergeCell ref="E256:E259"/>
    <mergeCell ref="F256:F259"/>
    <mergeCell ref="B224:B232"/>
    <mergeCell ref="C224:C232"/>
    <mergeCell ref="E224:E231"/>
    <mergeCell ref="F224:F240"/>
    <mergeCell ref="B237:B240"/>
    <mergeCell ref="C237:C240"/>
    <mergeCell ref="E237:E240"/>
    <mergeCell ref="B206:B215"/>
    <mergeCell ref="C206:C215"/>
    <mergeCell ref="C216:C217"/>
    <mergeCell ref="F216:F217"/>
    <mergeCell ref="B216:B217"/>
    <mergeCell ref="C241:C255"/>
    <mergeCell ref="E241:E250"/>
  </mergeCells>
  <pageMargins left="0.7" right="0.7" top="0.75" bottom="0.75" header="0.3" footer="0.3"/>
  <pageSetup orientation="portrait" horizontalDpi="360" verticalDpi="360" r:id="rId1"/>
  <ignoredErrors>
    <ignoredError sqref="P36:BL36 O174 O21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BJ264"/>
  <sheetViews>
    <sheetView workbookViewId="0">
      <selection activeCell="D2" sqref="D2:D35"/>
    </sheetView>
  </sheetViews>
  <sheetFormatPr defaultColWidth="11.42578125" defaultRowHeight="10.15"/>
  <cols>
    <col min="1" max="1" width="10.7109375" style="142" customWidth="1"/>
    <col min="2" max="2" width="11.140625" style="223" customWidth="1"/>
    <col min="3" max="3" width="19.42578125" style="223" customWidth="1"/>
    <col min="4" max="4" width="30.7109375" style="224" customWidth="1"/>
    <col min="5" max="5" width="12" style="223" customWidth="1"/>
    <col min="6" max="6" width="30.7109375" style="224" customWidth="1"/>
    <col min="7" max="7" width="9.85546875" style="225" customWidth="1"/>
    <col min="8" max="8" width="37.5703125" style="224" customWidth="1"/>
    <col min="9" max="9" width="12.140625" style="223" customWidth="1"/>
    <col min="10" max="10" width="30" style="224" customWidth="1"/>
    <col min="11" max="11" width="12.42578125" style="223" customWidth="1"/>
    <col min="12" max="12" width="11.42578125" style="226" bestFit="1" customWidth="1"/>
    <col min="13" max="13" width="13.140625" style="226" bestFit="1" customWidth="1"/>
    <col min="14" max="62" width="11.7109375" style="142" customWidth="1"/>
    <col min="63" max="16384" width="11.42578125" style="142"/>
  </cols>
  <sheetData>
    <row r="1" spans="1:62" s="136" customFormat="1" ht="63" customHeight="1" thickBot="1">
      <c r="A1" s="128" t="s">
        <v>135</v>
      </c>
      <c r="B1" s="129" t="s">
        <v>136</v>
      </c>
      <c r="C1" s="130" t="s">
        <v>1173</v>
      </c>
      <c r="D1" s="129" t="s">
        <v>137</v>
      </c>
      <c r="E1" s="130" t="s">
        <v>1174</v>
      </c>
      <c r="F1" s="129" t="s">
        <v>139</v>
      </c>
      <c r="G1" s="130" t="s">
        <v>140</v>
      </c>
      <c r="H1" s="129" t="s">
        <v>1176</v>
      </c>
      <c r="I1" s="130" t="s">
        <v>143</v>
      </c>
      <c r="J1" s="129" t="s">
        <v>144</v>
      </c>
      <c r="K1" s="128" t="s">
        <v>145</v>
      </c>
      <c r="L1" s="131" t="s">
        <v>1178</v>
      </c>
      <c r="M1" s="131" t="s">
        <v>1179</v>
      </c>
      <c r="N1" s="132" t="s">
        <v>1180</v>
      </c>
      <c r="O1" s="133" t="s">
        <v>1181</v>
      </c>
      <c r="P1" s="134" t="s">
        <v>1182</v>
      </c>
      <c r="Q1" s="133" t="s">
        <v>1183</v>
      </c>
      <c r="R1" s="134" t="s">
        <v>1184</v>
      </c>
      <c r="S1" s="133" t="s">
        <v>1185</v>
      </c>
      <c r="T1" s="134" t="s">
        <v>1186</v>
      </c>
      <c r="U1" s="133" t="s">
        <v>1187</v>
      </c>
      <c r="V1" s="134" t="s">
        <v>1188</v>
      </c>
      <c r="W1" s="133" t="s">
        <v>1189</v>
      </c>
      <c r="X1" s="133" t="s">
        <v>1190</v>
      </c>
      <c r="Y1" s="135" t="s">
        <v>1191</v>
      </c>
      <c r="Z1" s="132" t="s">
        <v>1180</v>
      </c>
      <c r="AA1" s="133" t="s">
        <v>1181</v>
      </c>
      <c r="AB1" s="134" t="s">
        <v>1182</v>
      </c>
      <c r="AC1" s="133" t="s">
        <v>1183</v>
      </c>
      <c r="AD1" s="134" t="s">
        <v>1184</v>
      </c>
      <c r="AE1" s="133" t="s">
        <v>1185</v>
      </c>
      <c r="AF1" s="134" t="s">
        <v>1186</v>
      </c>
      <c r="AG1" s="133" t="s">
        <v>1187</v>
      </c>
      <c r="AH1" s="134" t="s">
        <v>1188</v>
      </c>
      <c r="AI1" s="133" t="s">
        <v>1189</v>
      </c>
      <c r="AJ1" s="133" t="s">
        <v>1190</v>
      </c>
      <c r="AK1" s="135" t="s">
        <v>1191</v>
      </c>
      <c r="AL1" s="132" t="s">
        <v>1180</v>
      </c>
      <c r="AM1" s="133" t="s">
        <v>1181</v>
      </c>
      <c r="AN1" s="134" t="s">
        <v>1182</v>
      </c>
      <c r="AO1" s="133" t="s">
        <v>1183</v>
      </c>
      <c r="AP1" s="134" t="s">
        <v>1184</v>
      </c>
      <c r="AQ1" s="133" t="s">
        <v>1185</v>
      </c>
      <c r="AR1" s="134" t="s">
        <v>1186</v>
      </c>
      <c r="AS1" s="133" t="s">
        <v>1187</v>
      </c>
      <c r="AT1" s="134" t="s">
        <v>1188</v>
      </c>
      <c r="AU1" s="133" t="s">
        <v>1189</v>
      </c>
      <c r="AV1" s="133" t="s">
        <v>1190</v>
      </c>
      <c r="AW1" s="135" t="s">
        <v>1191</v>
      </c>
      <c r="AX1" s="132" t="s">
        <v>1180</v>
      </c>
      <c r="AY1" s="133" t="s">
        <v>1181</v>
      </c>
      <c r="AZ1" s="134" t="s">
        <v>1182</v>
      </c>
      <c r="BA1" s="133" t="s">
        <v>1183</v>
      </c>
      <c r="BB1" s="134" t="s">
        <v>1184</v>
      </c>
      <c r="BC1" s="133" t="s">
        <v>1185</v>
      </c>
      <c r="BD1" s="134" t="s">
        <v>1186</v>
      </c>
      <c r="BE1" s="133" t="s">
        <v>1187</v>
      </c>
      <c r="BF1" s="134" t="s">
        <v>1188</v>
      </c>
      <c r="BG1" s="133" t="s">
        <v>1189</v>
      </c>
      <c r="BH1" s="133" t="s">
        <v>1190</v>
      </c>
      <c r="BI1" s="135" t="s">
        <v>1191</v>
      </c>
      <c r="BJ1" s="135" t="s">
        <v>1192</v>
      </c>
    </row>
    <row r="2" spans="1:62" ht="21" customHeight="1">
      <c r="A2" s="632" t="s">
        <v>10</v>
      </c>
      <c r="B2" s="636">
        <v>32</v>
      </c>
      <c r="C2" s="636" t="s">
        <v>154</v>
      </c>
      <c r="D2" s="636" t="s">
        <v>1193</v>
      </c>
      <c r="E2" s="636">
        <v>3203</v>
      </c>
      <c r="F2" s="636" t="s">
        <v>685</v>
      </c>
      <c r="G2" s="137">
        <v>3203047</v>
      </c>
      <c r="H2" s="138" t="s">
        <v>156</v>
      </c>
      <c r="I2" s="137">
        <v>320304700</v>
      </c>
      <c r="J2" s="138" t="s">
        <v>157</v>
      </c>
      <c r="K2" s="139">
        <v>1</v>
      </c>
      <c r="L2" s="140">
        <v>400000000</v>
      </c>
      <c r="M2" s="140">
        <f>+K2*L2</f>
        <v>400000000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>
        <f>SUM(N2:X2)</f>
        <v>0</v>
      </c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>
        <f>SUM(Z2:AJ2)</f>
        <v>0</v>
      </c>
      <c r="AL2" s="140"/>
      <c r="AM2" s="140"/>
      <c r="AN2" s="140"/>
      <c r="AO2" s="140"/>
      <c r="AP2" s="140"/>
      <c r="AQ2" s="140"/>
      <c r="AR2" s="140"/>
      <c r="AS2" s="140"/>
      <c r="AT2" s="140">
        <v>300000000</v>
      </c>
      <c r="AU2" s="140"/>
      <c r="AV2" s="140"/>
      <c r="AW2" s="140">
        <f>SUM(AL2:AV2)</f>
        <v>300000000</v>
      </c>
      <c r="AX2" s="140"/>
      <c r="AY2" s="140"/>
      <c r="AZ2" s="140"/>
      <c r="BA2" s="140"/>
      <c r="BB2" s="140"/>
      <c r="BC2" s="140"/>
      <c r="BD2" s="140"/>
      <c r="BE2" s="140"/>
      <c r="BF2" s="140">
        <v>100000000</v>
      </c>
      <c r="BG2" s="140"/>
      <c r="BH2" s="140"/>
      <c r="BI2" s="140">
        <f>SUM(AX2:BH2)</f>
        <v>100000000</v>
      </c>
      <c r="BJ2" s="141">
        <f>+Y2+AK2+AW2+BI2</f>
        <v>400000000</v>
      </c>
    </row>
    <row r="3" spans="1:62" ht="20.45">
      <c r="A3" s="633"/>
      <c r="B3" s="630"/>
      <c r="C3" s="630"/>
      <c r="D3" s="630"/>
      <c r="E3" s="631"/>
      <c r="F3" s="631"/>
      <c r="G3" s="143" t="s">
        <v>686</v>
      </c>
      <c r="H3" s="144" t="s">
        <v>687</v>
      </c>
      <c r="I3" s="143" t="s">
        <v>688</v>
      </c>
      <c r="J3" s="144" t="s">
        <v>689</v>
      </c>
      <c r="K3" s="145">
        <v>1</v>
      </c>
      <c r="L3" s="146">
        <v>200000000</v>
      </c>
      <c r="M3" s="146">
        <f t="shared" ref="M3:M66" si="0">+K3*L3</f>
        <v>200000000</v>
      </c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46">
        <f t="shared" ref="Y3:Y32" si="1">SUM(N3:X3)</f>
        <v>0</v>
      </c>
      <c r="Z3" s="148"/>
      <c r="AA3" s="146"/>
      <c r="AB3" s="146"/>
      <c r="AC3" s="146"/>
      <c r="AD3" s="146"/>
      <c r="AE3" s="146"/>
      <c r="AF3" s="146"/>
      <c r="AG3" s="146"/>
      <c r="AH3" s="146">
        <v>50000000</v>
      </c>
      <c r="AI3" s="146"/>
      <c r="AJ3" s="146"/>
      <c r="AK3" s="146">
        <f t="shared" ref="AK3:AK32" si="2">SUM(Z3:AJ3)</f>
        <v>50000000</v>
      </c>
      <c r="AL3" s="146"/>
      <c r="AM3" s="146"/>
      <c r="AN3" s="146"/>
      <c r="AO3" s="146"/>
      <c r="AP3" s="146">
        <v>50000000</v>
      </c>
      <c r="AQ3" s="146"/>
      <c r="AR3" s="146"/>
      <c r="AS3" s="146"/>
      <c r="AT3" s="146">
        <v>50000000</v>
      </c>
      <c r="AU3" s="146"/>
      <c r="AV3" s="146"/>
      <c r="AW3" s="146">
        <f t="shared" ref="AW3:AW32" si="3">SUM(AL3:AV3)</f>
        <v>100000000</v>
      </c>
      <c r="AX3" s="146"/>
      <c r="AY3" s="146"/>
      <c r="AZ3" s="146"/>
      <c r="BA3" s="146"/>
      <c r="BB3" s="146">
        <v>50000000</v>
      </c>
      <c r="BC3" s="146"/>
      <c r="BD3" s="146"/>
      <c r="BE3" s="146"/>
      <c r="BF3" s="146"/>
      <c r="BG3" s="146"/>
      <c r="BH3" s="146"/>
      <c r="BI3" s="146">
        <f t="shared" ref="BI3:BI32" si="4">SUM(AX3:BH3)</f>
        <v>50000000</v>
      </c>
      <c r="BJ3" s="149">
        <f t="shared" ref="BJ3:BJ35" si="5">+Y3+AK3+AW3+BI3</f>
        <v>200000000</v>
      </c>
    </row>
    <row r="4" spans="1:62" ht="30.6">
      <c r="A4" s="633"/>
      <c r="B4" s="629">
        <v>32</v>
      </c>
      <c r="C4" s="629" t="s">
        <v>154</v>
      </c>
      <c r="D4" s="630"/>
      <c r="E4" s="629">
        <v>3205</v>
      </c>
      <c r="F4" s="629" t="s">
        <v>690</v>
      </c>
      <c r="G4" s="143">
        <v>3205002</v>
      </c>
      <c r="H4" s="144" t="s">
        <v>161</v>
      </c>
      <c r="I4" s="143">
        <v>320500200</v>
      </c>
      <c r="J4" s="144" t="s">
        <v>162</v>
      </c>
      <c r="K4" s="145">
        <v>1</v>
      </c>
      <c r="L4" s="146">
        <v>70000000</v>
      </c>
      <c r="M4" s="146">
        <f t="shared" si="0"/>
        <v>70000000</v>
      </c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7"/>
      <c r="Y4" s="146">
        <f t="shared" si="1"/>
        <v>0</v>
      </c>
      <c r="Z4" s="148">
        <v>70000000</v>
      </c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>
        <f t="shared" si="2"/>
        <v>70000000</v>
      </c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>
        <f t="shared" si="3"/>
        <v>0</v>
      </c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>
        <f t="shared" si="4"/>
        <v>0</v>
      </c>
      <c r="BJ4" s="149">
        <f t="shared" si="5"/>
        <v>70000000</v>
      </c>
    </row>
    <row r="5" spans="1:62" ht="20.45">
      <c r="A5" s="633"/>
      <c r="B5" s="630"/>
      <c r="C5" s="630"/>
      <c r="D5" s="630"/>
      <c r="E5" s="631"/>
      <c r="F5" s="630"/>
      <c r="G5" s="143">
        <v>3205019</v>
      </c>
      <c r="H5" s="144" t="s">
        <v>164</v>
      </c>
      <c r="I5" s="143">
        <v>320501901</v>
      </c>
      <c r="J5" s="144" t="s">
        <v>165</v>
      </c>
      <c r="K5" s="145">
        <v>1</v>
      </c>
      <c r="L5" s="146">
        <v>4000000000</v>
      </c>
      <c r="M5" s="146">
        <f t="shared" si="0"/>
        <v>4000000000</v>
      </c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7"/>
      <c r="Y5" s="146">
        <f t="shared" si="1"/>
        <v>0</v>
      </c>
      <c r="Z5" s="148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>
        <f t="shared" si="2"/>
        <v>0</v>
      </c>
      <c r="AL5" s="146"/>
      <c r="AM5" s="146"/>
      <c r="AN5" s="146"/>
      <c r="AO5" s="146"/>
      <c r="AP5" s="146"/>
      <c r="AQ5" s="146"/>
      <c r="AR5" s="146"/>
      <c r="AS5" s="146">
        <v>2000000000</v>
      </c>
      <c r="AT5" s="146"/>
      <c r="AU5" s="146"/>
      <c r="AV5" s="146"/>
      <c r="AW5" s="146">
        <f t="shared" si="3"/>
        <v>2000000000</v>
      </c>
      <c r="AX5" s="146"/>
      <c r="AY5" s="146"/>
      <c r="AZ5" s="146"/>
      <c r="BA5" s="146"/>
      <c r="BB5" s="146"/>
      <c r="BC5" s="146"/>
      <c r="BD5" s="146"/>
      <c r="BE5" s="146"/>
      <c r="BF5" s="146">
        <v>2000000000</v>
      </c>
      <c r="BG5" s="146"/>
      <c r="BH5" s="146"/>
      <c r="BI5" s="146">
        <f t="shared" si="4"/>
        <v>2000000000</v>
      </c>
      <c r="BJ5" s="149">
        <f t="shared" si="5"/>
        <v>4000000000</v>
      </c>
    </row>
    <row r="6" spans="1:62" ht="20.45">
      <c r="A6" s="633"/>
      <c r="B6" s="629">
        <v>45</v>
      </c>
      <c r="C6" s="629" t="s">
        <v>170</v>
      </c>
      <c r="D6" s="630"/>
      <c r="E6" s="629">
        <v>4503</v>
      </c>
      <c r="F6" s="630"/>
      <c r="G6" s="143">
        <v>4503004</v>
      </c>
      <c r="H6" s="144" t="s">
        <v>691</v>
      </c>
      <c r="I6" s="143" t="s">
        <v>692</v>
      </c>
      <c r="J6" s="144" t="s">
        <v>693</v>
      </c>
      <c r="K6" s="145">
        <v>4</v>
      </c>
      <c r="L6" s="146">
        <v>150000000</v>
      </c>
      <c r="M6" s="146">
        <f t="shared" si="0"/>
        <v>600000000</v>
      </c>
      <c r="N6" s="146"/>
      <c r="O6" s="146">
        <v>150000000</v>
      </c>
      <c r="P6" s="146"/>
      <c r="Q6" s="146"/>
      <c r="R6" s="146"/>
      <c r="S6" s="146"/>
      <c r="T6" s="146"/>
      <c r="U6" s="146"/>
      <c r="V6" s="146"/>
      <c r="W6" s="146"/>
      <c r="X6" s="147"/>
      <c r="Y6" s="146">
        <f t="shared" si="1"/>
        <v>150000000</v>
      </c>
      <c r="Z6" s="148"/>
      <c r="AA6" s="146">
        <v>150000000</v>
      </c>
      <c r="AB6" s="146"/>
      <c r="AC6" s="146"/>
      <c r="AD6" s="146"/>
      <c r="AE6" s="146"/>
      <c r="AF6" s="146"/>
      <c r="AG6" s="146"/>
      <c r="AH6" s="146"/>
      <c r="AI6" s="146"/>
      <c r="AJ6" s="146"/>
      <c r="AK6" s="146">
        <f t="shared" si="2"/>
        <v>150000000</v>
      </c>
      <c r="AL6" s="146"/>
      <c r="AM6" s="146">
        <v>150000000</v>
      </c>
      <c r="AN6" s="146"/>
      <c r="AO6" s="146"/>
      <c r="AP6" s="146"/>
      <c r="AQ6" s="146"/>
      <c r="AR6" s="146"/>
      <c r="AS6" s="146"/>
      <c r="AT6" s="146"/>
      <c r="AU6" s="146"/>
      <c r="AV6" s="146"/>
      <c r="AW6" s="146">
        <f t="shared" si="3"/>
        <v>150000000</v>
      </c>
      <c r="AX6" s="146"/>
      <c r="AY6" s="146">
        <v>150000000</v>
      </c>
      <c r="AZ6" s="146"/>
      <c r="BA6" s="146"/>
      <c r="BB6" s="146"/>
      <c r="BC6" s="146"/>
      <c r="BD6" s="146"/>
      <c r="BE6" s="146"/>
      <c r="BF6" s="146"/>
      <c r="BG6" s="146"/>
      <c r="BH6" s="146"/>
      <c r="BI6" s="146">
        <f t="shared" si="4"/>
        <v>150000000</v>
      </c>
      <c r="BJ6" s="149">
        <f t="shared" si="5"/>
        <v>600000000</v>
      </c>
    </row>
    <row r="7" spans="1:62">
      <c r="A7" s="633"/>
      <c r="B7" s="630"/>
      <c r="C7" s="630"/>
      <c r="D7" s="630"/>
      <c r="E7" s="630"/>
      <c r="F7" s="630"/>
      <c r="G7" s="143">
        <v>4503003</v>
      </c>
      <c r="H7" s="144" t="s">
        <v>695</v>
      </c>
      <c r="I7" s="143" t="s">
        <v>696</v>
      </c>
      <c r="J7" s="144" t="s">
        <v>697</v>
      </c>
      <c r="K7" s="145">
        <v>2</v>
      </c>
      <c r="L7" s="146">
        <v>50000000</v>
      </c>
      <c r="M7" s="146">
        <f t="shared" si="0"/>
        <v>100000000</v>
      </c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7"/>
      <c r="Y7" s="146">
        <f t="shared" si="1"/>
        <v>0</v>
      </c>
      <c r="Z7" s="148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>
        <f t="shared" si="2"/>
        <v>0</v>
      </c>
      <c r="AL7" s="146">
        <v>50000000</v>
      </c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>
        <f t="shared" si="3"/>
        <v>50000000</v>
      </c>
      <c r="AX7" s="146">
        <v>50000000</v>
      </c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>
        <f t="shared" si="4"/>
        <v>50000000</v>
      </c>
      <c r="BJ7" s="149">
        <f t="shared" si="5"/>
        <v>100000000</v>
      </c>
    </row>
    <row r="8" spans="1:62">
      <c r="A8" s="633"/>
      <c r="B8" s="630"/>
      <c r="C8" s="630"/>
      <c r="D8" s="630"/>
      <c r="E8" s="631"/>
      <c r="F8" s="630"/>
      <c r="G8" s="143">
        <v>4503004</v>
      </c>
      <c r="H8" s="144" t="s">
        <v>691</v>
      </c>
      <c r="I8" s="143">
        <v>450300400</v>
      </c>
      <c r="J8" s="144" t="s">
        <v>1196</v>
      </c>
      <c r="K8" s="145">
        <v>4</v>
      </c>
      <c r="L8" s="146">
        <v>50000000</v>
      </c>
      <c r="M8" s="146">
        <f t="shared" si="0"/>
        <v>200000000</v>
      </c>
      <c r="N8" s="146">
        <v>50000000</v>
      </c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46">
        <f t="shared" si="1"/>
        <v>50000000</v>
      </c>
      <c r="Z8" s="146">
        <v>50000000</v>
      </c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>
        <f t="shared" si="2"/>
        <v>50000000</v>
      </c>
      <c r="AL8" s="146">
        <v>50000000</v>
      </c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>
        <f t="shared" si="3"/>
        <v>50000000</v>
      </c>
      <c r="AX8" s="146">
        <v>50000000</v>
      </c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>
        <f t="shared" si="4"/>
        <v>50000000</v>
      </c>
      <c r="BJ8" s="149">
        <f t="shared" si="5"/>
        <v>200000000</v>
      </c>
    </row>
    <row r="9" spans="1:62">
      <c r="A9" s="633"/>
      <c r="B9" s="631"/>
      <c r="C9" s="631"/>
      <c r="D9" s="630"/>
      <c r="E9" s="143">
        <v>4501</v>
      </c>
      <c r="F9" s="630"/>
      <c r="G9" s="143">
        <v>4501049</v>
      </c>
      <c r="H9" s="144" t="s">
        <v>171</v>
      </c>
      <c r="I9" s="143" t="s">
        <v>1197</v>
      </c>
      <c r="J9" s="144" t="s">
        <v>172</v>
      </c>
      <c r="K9" s="145">
        <v>100</v>
      </c>
      <c r="L9" s="146">
        <v>560000</v>
      </c>
      <c r="M9" s="146">
        <f t="shared" si="0"/>
        <v>56000000</v>
      </c>
      <c r="N9" s="146">
        <v>14000000</v>
      </c>
      <c r="O9" s="146"/>
      <c r="P9" s="146"/>
      <c r="Q9" s="146"/>
      <c r="R9" s="146"/>
      <c r="S9" s="146"/>
      <c r="T9" s="146"/>
      <c r="U9" s="146"/>
      <c r="V9" s="146"/>
      <c r="W9" s="146"/>
      <c r="X9" s="147"/>
      <c r="Y9" s="146">
        <f t="shared" si="1"/>
        <v>14000000</v>
      </c>
      <c r="Z9" s="146">
        <v>14000000</v>
      </c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>
        <f t="shared" si="2"/>
        <v>14000000</v>
      </c>
      <c r="AL9" s="146">
        <v>14000000</v>
      </c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>
        <f t="shared" si="3"/>
        <v>14000000</v>
      </c>
      <c r="AX9" s="146">
        <v>14000000</v>
      </c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>
        <f t="shared" si="4"/>
        <v>14000000</v>
      </c>
      <c r="BJ9" s="149">
        <f t="shared" si="5"/>
        <v>56000000</v>
      </c>
    </row>
    <row r="10" spans="1:62" ht="30.6">
      <c r="A10" s="633"/>
      <c r="B10" s="629">
        <v>32</v>
      </c>
      <c r="C10" s="629" t="s">
        <v>154</v>
      </c>
      <c r="D10" s="630"/>
      <c r="E10" s="629">
        <v>3206</v>
      </c>
      <c r="F10" s="630"/>
      <c r="G10" s="143">
        <v>3206005</v>
      </c>
      <c r="H10" s="144" t="s">
        <v>174</v>
      </c>
      <c r="I10" s="143">
        <v>320600500</v>
      </c>
      <c r="J10" s="144" t="s">
        <v>175</v>
      </c>
      <c r="K10" s="145">
        <v>1</v>
      </c>
      <c r="L10" s="146">
        <v>36000000</v>
      </c>
      <c r="M10" s="146">
        <f t="shared" si="0"/>
        <v>36000000</v>
      </c>
      <c r="N10" s="146"/>
      <c r="O10" s="146"/>
      <c r="P10" s="146"/>
      <c r="Q10" s="146"/>
      <c r="R10" s="146">
        <v>9000000</v>
      </c>
      <c r="S10" s="146"/>
      <c r="T10" s="146"/>
      <c r="U10" s="146"/>
      <c r="V10" s="146"/>
      <c r="W10" s="146"/>
      <c r="X10" s="147"/>
      <c r="Y10" s="146">
        <f t="shared" si="1"/>
        <v>9000000</v>
      </c>
      <c r="Z10" s="148"/>
      <c r="AA10" s="146"/>
      <c r="AB10" s="146"/>
      <c r="AC10" s="146"/>
      <c r="AD10" s="146">
        <v>9000000</v>
      </c>
      <c r="AE10" s="146"/>
      <c r="AF10" s="146"/>
      <c r="AG10" s="146"/>
      <c r="AH10" s="146"/>
      <c r="AI10" s="146"/>
      <c r="AJ10" s="146"/>
      <c r="AK10" s="146">
        <f t="shared" si="2"/>
        <v>9000000</v>
      </c>
      <c r="AL10" s="146"/>
      <c r="AM10" s="146"/>
      <c r="AN10" s="146"/>
      <c r="AO10" s="146"/>
      <c r="AP10" s="146">
        <v>9000000</v>
      </c>
      <c r="AQ10" s="146"/>
      <c r="AR10" s="146"/>
      <c r="AS10" s="146"/>
      <c r="AT10" s="146"/>
      <c r="AU10" s="146"/>
      <c r="AV10" s="146"/>
      <c r="AW10" s="146">
        <f t="shared" si="3"/>
        <v>9000000</v>
      </c>
      <c r="AX10" s="146"/>
      <c r="AY10" s="146"/>
      <c r="AZ10" s="146"/>
      <c r="BA10" s="146"/>
      <c r="BB10" s="146">
        <v>9000000</v>
      </c>
      <c r="BC10" s="146"/>
      <c r="BD10" s="146"/>
      <c r="BE10" s="146"/>
      <c r="BF10" s="146"/>
      <c r="BG10" s="146"/>
      <c r="BH10" s="146"/>
      <c r="BI10" s="146">
        <f t="shared" si="4"/>
        <v>9000000</v>
      </c>
      <c r="BJ10" s="149">
        <f t="shared" si="5"/>
        <v>36000000</v>
      </c>
    </row>
    <row r="11" spans="1:62" ht="30.6">
      <c r="A11" s="633"/>
      <c r="B11" s="630"/>
      <c r="C11" s="630"/>
      <c r="D11" s="630"/>
      <c r="E11" s="630"/>
      <c r="F11" s="630"/>
      <c r="G11" s="143">
        <v>3206005</v>
      </c>
      <c r="H11" s="144" t="s">
        <v>174</v>
      </c>
      <c r="I11" s="143">
        <v>320600501</v>
      </c>
      <c r="J11" s="144" t="s">
        <v>176</v>
      </c>
      <c r="K11" s="145">
        <v>4</v>
      </c>
      <c r="L11" s="146">
        <v>2000000</v>
      </c>
      <c r="M11" s="146">
        <f t="shared" si="0"/>
        <v>8000000</v>
      </c>
      <c r="N11" s="146">
        <v>2000000</v>
      </c>
      <c r="O11" s="146"/>
      <c r="P11" s="146"/>
      <c r="Q11" s="146"/>
      <c r="R11" s="146"/>
      <c r="S11" s="146"/>
      <c r="T11" s="146"/>
      <c r="U11" s="146"/>
      <c r="V11" s="146"/>
      <c r="W11" s="146"/>
      <c r="X11" s="147"/>
      <c r="Y11" s="146">
        <f t="shared" si="1"/>
        <v>2000000</v>
      </c>
      <c r="Z11" s="148">
        <v>2000000</v>
      </c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>
        <f t="shared" si="2"/>
        <v>2000000</v>
      </c>
      <c r="AL11" s="146">
        <v>2000000</v>
      </c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>
        <f t="shared" si="3"/>
        <v>2000000</v>
      </c>
      <c r="AX11" s="146">
        <v>2000000</v>
      </c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>
        <f t="shared" si="4"/>
        <v>2000000</v>
      </c>
      <c r="BJ11" s="149">
        <f t="shared" si="5"/>
        <v>8000000</v>
      </c>
    </row>
    <row r="12" spans="1:62">
      <c r="A12" s="633"/>
      <c r="B12" s="631"/>
      <c r="C12" s="631"/>
      <c r="D12" s="630"/>
      <c r="E12" s="631"/>
      <c r="F12" s="631"/>
      <c r="G12" s="143" t="s">
        <v>698</v>
      </c>
      <c r="H12" s="144" t="s">
        <v>699</v>
      </c>
      <c r="I12" s="143" t="s">
        <v>700</v>
      </c>
      <c r="J12" s="144" t="s">
        <v>701</v>
      </c>
      <c r="K12" s="145">
        <v>200</v>
      </c>
      <c r="L12" s="146">
        <v>3000000</v>
      </c>
      <c r="M12" s="146">
        <f t="shared" si="0"/>
        <v>600000000</v>
      </c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7"/>
      <c r="Y12" s="146">
        <f t="shared" si="1"/>
        <v>0</v>
      </c>
      <c r="Z12" s="148"/>
      <c r="AA12" s="146"/>
      <c r="AB12" s="146"/>
      <c r="AC12" s="146"/>
      <c r="AD12" s="146"/>
      <c r="AE12" s="146"/>
      <c r="AF12" s="146"/>
      <c r="AG12" s="146">
        <v>120000000</v>
      </c>
      <c r="AH12" s="146"/>
      <c r="AI12" s="146"/>
      <c r="AJ12" s="146"/>
      <c r="AK12" s="146">
        <f t="shared" si="2"/>
        <v>120000000</v>
      </c>
      <c r="AL12" s="146"/>
      <c r="AM12" s="146"/>
      <c r="AN12" s="146"/>
      <c r="AO12" s="146"/>
      <c r="AP12" s="146"/>
      <c r="AQ12" s="146"/>
      <c r="AR12" s="146"/>
      <c r="AS12" s="146">
        <v>240000000</v>
      </c>
      <c r="AT12" s="146"/>
      <c r="AU12" s="146"/>
      <c r="AV12" s="146"/>
      <c r="AW12" s="146">
        <f t="shared" si="3"/>
        <v>240000000</v>
      </c>
      <c r="AX12" s="146"/>
      <c r="AY12" s="146"/>
      <c r="AZ12" s="146"/>
      <c r="BA12" s="146"/>
      <c r="BB12" s="146"/>
      <c r="BC12" s="146"/>
      <c r="BD12" s="146"/>
      <c r="BE12" s="146">
        <v>240000000</v>
      </c>
      <c r="BF12" s="146"/>
      <c r="BG12" s="146"/>
      <c r="BH12" s="146"/>
      <c r="BI12" s="146">
        <f t="shared" si="4"/>
        <v>240000000</v>
      </c>
      <c r="BJ12" s="149">
        <f t="shared" si="5"/>
        <v>600000000</v>
      </c>
    </row>
    <row r="13" spans="1:62">
      <c r="A13" s="633"/>
      <c r="B13" s="629" t="s">
        <v>702</v>
      </c>
      <c r="C13" s="629" t="s">
        <v>223</v>
      </c>
      <c r="D13" s="630"/>
      <c r="E13" s="629" t="s">
        <v>703</v>
      </c>
      <c r="F13" s="629" t="s">
        <v>179</v>
      </c>
      <c r="G13" s="143" t="s">
        <v>704</v>
      </c>
      <c r="H13" s="144" t="s">
        <v>225</v>
      </c>
      <c r="I13" s="143">
        <v>400300600</v>
      </c>
      <c r="J13" s="144" t="s">
        <v>767</v>
      </c>
      <c r="K13" s="145">
        <v>1</v>
      </c>
      <c r="L13" s="146">
        <v>120000000</v>
      </c>
      <c r="M13" s="146">
        <f t="shared" si="0"/>
        <v>120000000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7"/>
      <c r="Y13" s="146">
        <f t="shared" si="1"/>
        <v>0</v>
      </c>
      <c r="Z13" s="148"/>
      <c r="AA13" s="146"/>
      <c r="AB13" s="146"/>
      <c r="AC13" s="146"/>
      <c r="AD13" s="146"/>
      <c r="AE13" s="146">
        <v>120000000</v>
      </c>
      <c r="AF13" s="146"/>
      <c r="AG13" s="146"/>
      <c r="AH13" s="146"/>
      <c r="AI13" s="146"/>
      <c r="AJ13" s="146"/>
      <c r="AK13" s="146">
        <f t="shared" si="2"/>
        <v>120000000</v>
      </c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>
        <f t="shared" si="3"/>
        <v>0</v>
      </c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>
        <f t="shared" si="4"/>
        <v>0</v>
      </c>
      <c r="BJ13" s="149">
        <f t="shared" si="5"/>
        <v>120000000</v>
      </c>
    </row>
    <row r="14" spans="1:62" ht="20.45">
      <c r="A14" s="633"/>
      <c r="B14" s="630"/>
      <c r="C14" s="630"/>
      <c r="D14" s="630"/>
      <c r="E14" s="630"/>
      <c r="F14" s="630"/>
      <c r="G14" s="143" t="s">
        <v>704</v>
      </c>
      <c r="H14" s="144" t="s">
        <v>225</v>
      </c>
      <c r="I14" s="143" t="s">
        <v>705</v>
      </c>
      <c r="J14" s="144" t="s">
        <v>706</v>
      </c>
      <c r="K14" s="145">
        <v>1</v>
      </c>
      <c r="L14" s="146">
        <v>150000000</v>
      </c>
      <c r="M14" s="146">
        <f t="shared" si="0"/>
        <v>150000000</v>
      </c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7"/>
      <c r="Y14" s="146">
        <f t="shared" si="1"/>
        <v>0</v>
      </c>
      <c r="Z14" s="148">
        <v>150000000</v>
      </c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>
        <f t="shared" si="2"/>
        <v>150000000</v>
      </c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>
        <f t="shared" si="3"/>
        <v>0</v>
      </c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>
        <f t="shared" si="4"/>
        <v>0</v>
      </c>
      <c r="BJ14" s="149">
        <f t="shared" si="5"/>
        <v>150000000</v>
      </c>
    </row>
    <row r="15" spans="1:62" ht="20.45">
      <c r="A15" s="633"/>
      <c r="B15" s="630"/>
      <c r="C15" s="630"/>
      <c r="D15" s="630"/>
      <c r="E15" s="630"/>
      <c r="F15" s="630"/>
      <c r="G15" s="143" t="s">
        <v>707</v>
      </c>
      <c r="H15" s="144" t="s">
        <v>708</v>
      </c>
      <c r="I15" s="143" t="s">
        <v>709</v>
      </c>
      <c r="J15" s="144" t="s">
        <v>708</v>
      </c>
      <c r="K15" s="145">
        <v>3</v>
      </c>
      <c r="L15" s="146">
        <v>40000000</v>
      </c>
      <c r="M15" s="146">
        <f t="shared" si="0"/>
        <v>120000000</v>
      </c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7"/>
      <c r="Y15" s="146">
        <f t="shared" si="1"/>
        <v>0</v>
      </c>
      <c r="Z15" s="148"/>
      <c r="AA15" s="146"/>
      <c r="AB15" s="146"/>
      <c r="AC15" s="146"/>
      <c r="AD15" s="146">
        <v>40000000</v>
      </c>
      <c r="AE15" s="146"/>
      <c r="AF15" s="146"/>
      <c r="AG15" s="146"/>
      <c r="AH15" s="146"/>
      <c r="AI15" s="146"/>
      <c r="AJ15" s="146"/>
      <c r="AK15" s="146">
        <f t="shared" si="2"/>
        <v>40000000</v>
      </c>
      <c r="AL15" s="146"/>
      <c r="AM15" s="146"/>
      <c r="AN15" s="146"/>
      <c r="AO15" s="146"/>
      <c r="AP15" s="146">
        <v>40000000</v>
      </c>
      <c r="AQ15" s="146"/>
      <c r="AR15" s="146"/>
      <c r="AS15" s="146"/>
      <c r="AT15" s="146"/>
      <c r="AU15" s="146"/>
      <c r="AV15" s="146"/>
      <c r="AW15" s="146">
        <f t="shared" si="3"/>
        <v>40000000</v>
      </c>
      <c r="AX15" s="146"/>
      <c r="AY15" s="146"/>
      <c r="AZ15" s="146"/>
      <c r="BA15" s="146"/>
      <c r="BB15" s="146">
        <v>40000000</v>
      </c>
      <c r="BC15" s="146"/>
      <c r="BD15" s="146"/>
      <c r="BE15" s="146"/>
      <c r="BF15" s="146"/>
      <c r="BG15" s="146"/>
      <c r="BH15" s="146"/>
      <c r="BI15" s="146">
        <f t="shared" si="4"/>
        <v>40000000</v>
      </c>
      <c r="BJ15" s="149">
        <f t="shared" si="5"/>
        <v>120000000</v>
      </c>
    </row>
    <row r="16" spans="1:62" ht="20.45">
      <c r="A16" s="633"/>
      <c r="B16" s="630"/>
      <c r="C16" s="630"/>
      <c r="D16" s="630"/>
      <c r="E16" s="630"/>
      <c r="F16" s="630"/>
      <c r="G16" s="143" t="s">
        <v>710</v>
      </c>
      <c r="H16" s="144" t="s">
        <v>276</v>
      </c>
      <c r="I16" s="143" t="s">
        <v>711</v>
      </c>
      <c r="J16" s="144" t="s">
        <v>277</v>
      </c>
      <c r="K16" s="145">
        <v>1</v>
      </c>
      <c r="L16" s="146">
        <v>200000000</v>
      </c>
      <c r="M16" s="146">
        <f t="shared" si="0"/>
        <v>200000000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7"/>
      <c r="Y16" s="146">
        <f t="shared" si="1"/>
        <v>0</v>
      </c>
      <c r="Z16" s="148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>
        <f t="shared" si="2"/>
        <v>0</v>
      </c>
      <c r="AL16" s="146"/>
      <c r="AM16" s="146"/>
      <c r="AN16" s="146"/>
      <c r="AO16" s="146"/>
      <c r="AP16" s="146">
        <v>100000000</v>
      </c>
      <c r="AQ16" s="146"/>
      <c r="AR16" s="146"/>
      <c r="AS16" s="146"/>
      <c r="AT16" s="146"/>
      <c r="AU16" s="146"/>
      <c r="AV16" s="146"/>
      <c r="AW16" s="146">
        <f t="shared" si="3"/>
        <v>100000000</v>
      </c>
      <c r="AX16" s="146"/>
      <c r="AY16" s="146"/>
      <c r="AZ16" s="146"/>
      <c r="BA16" s="146"/>
      <c r="BB16" s="146">
        <v>100000000</v>
      </c>
      <c r="BC16" s="146"/>
      <c r="BD16" s="146"/>
      <c r="BE16" s="146"/>
      <c r="BF16" s="146"/>
      <c r="BG16" s="146"/>
      <c r="BH16" s="146"/>
      <c r="BI16" s="146">
        <f t="shared" si="4"/>
        <v>100000000</v>
      </c>
      <c r="BJ16" s="149">
        <f t="shared" si="5"/>
        <v>200000000</v>
      </c>
    </row>
    <row r="17" spans="1:62" ht="20.45">
      <c r="A17" s="633"/>
      <c r="B17" s="631"/>
      <c r="C17" s="631"/>
      <c r="D17" s="630"/>
      <c r="E17" s="631"/>
      <c r="F17" s="630"/>
      <c r="G17" s="143" t="s">
        <v>712</v>
      </c>
      <c r="H17" s="144" t="s">
        <v>278</v>
      </c>
      <c r="I17" s="143" t="s">
        <v>713</v>
      </c>
      <c r="J17" s="144" t="s">
        <v>279</v>
      </c>
      <c r="K17" s="145">
        <v>1</v>
      </c>
      <c r="L17" s="146">
        <v>60000000</v>
      </c>
      <c r="M17" s="146">
        <f t="shared" si="0"/>
        <v>60000000</v>
      </c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7"/>
      <c r="Y17" s="146">
        <f t="shared" si="1"/>
        <v>0</v>
      </c>
      <c r="Z17" s="148"/>
      <c r="AA17" s="146"/>
      <c r="AB17" s="146"/>
      <c r="AC17" s="146"/>
      <c r="AD17" s="146">
        <v>20000000</v>
      </c>
      <c r="AE17" s="146"/>
      <c r="AF17" s="146"/>
      <c r="AG17" s="146"/>
      <c r="AH17" s="146"/>
      <c r="AI17" s="146"/>
      <c r="AJ17" s="146"/>
      <c r="AK17" s="146">
        <f t="shared" si="2"/>
        <v>20000000</v>
      </c>
      <c r="AL17" s="146"/>
      <c r="AM17" s="146"/>
      <c r="AN17" s="146"/>
      <c r="AO17" s="146"/>
      <c r="AP17" s="146">
        <v>20000000</v>
      </c>
      <c r="AQ17" s="146"/>
      <c r="AR17" s="146"/>
      <c r="AS17" s="146"/>
      <c r="AT17" s="146"/>
      <c r="AU17" s="146"/>
      <c r="AV17" s="146"/>
      <c r="AW17" s="146">
        <f t="shared" si="3"/>
        <v>20000000</v>
      </c>
      <c r="AX17" s="146"/>
      <c r="AY17" s="146"/>
      <c r="AZ17" s="146"/>
      <c r="BA17" s="146"/>
      <c r="BB17" s="146">
        <v>20000000</v>
      </c>
      <c r="BC17" s="146"/>
      <c r="BD17" s="146"/>
      <c r="BE17" s="146"/>
      <c r="BF17" s="146"/>
      <c r="BG17" s="146"/>
      <c r="BH17" s="146"/>
      <c r="BI17" s="146">
        <f t="shared" si="4"/>
        <v>20000000</v>
      </c>
      <c r="BJ17" s="149">
        <f t="shared" si="5"/>
        <v>60000000</v>
      </c>
    </row>
    <row r="18" spans="1:62" ht="20.45">
      <c r="A18" s="633"/>
      <c r="B18" s="629">
        <v>32</v>
      </c>
      <c r="C18" s="629" t="s">
        <v>154</v>
      </c>
      <c r="D18" s="630"/>
      <c r="E18" s="143" t="s">
        <v>714</v>
      </c>
      <c r="F18" s="630"/>
      <c r="G18" s="143" t="s">
        <v>715</v>
      </c>
      <c r="H18" s="144" t="s">
        <v>716</v>
      </c>
      <c r="I18" s="143" t="s">
        <v>717</v>
      </c>
      <c r="J18" s="144" t="s">
        <v>718</v>
      </c>
      <c r="K18" s="145">
        <v>1</v>
      </c>
      <c r="L18" s="146">
        <v>30000000</v>
      </c>
      <c r="M18" s="146">
        <f t="shared" si="0"/>
        <v>30000000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6">
        <f t="shared" si="1"/>
        <v>0</v>
      </c>
      <c r="Z18" s="148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>
        <f t="shared" si="2"/>
        <v>0</v>
      </c>
      <c r="AL18" s="146">
        <v>30000000</v>
      </c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>
        <f t="shared" si="3"/>
        <v>30000000</v>
      </c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>
        <f t="shared" si="4"/>
        <v>0</v>
      </c>
      <c r="BJ18" s="149">
        <f t="shared" si="5"/>
        <v>30000000</v>
      </c>
    </row>
    <row r="19" spans="1:62" ht="20.45">
      <c r="A19" s="633"/>
      <c r="B19" s="630"/>
      <c r="C19" s="630"/>
      <c r="D19" s="630"/>
      <c r="E19" s="629" t="s">
        <v>719</v>
      </c>
      <c r="F19" s="630"/>
      <c r="G19" s="143" t="s">
        <v>720</v>
      </c>
      <c r="H19" s="144" t="s">
        <v>721</v>
      </c>
      <c r="I19" s="143" t="s">
        <v>722</v>
      </c>
      <c r="J19" s="144" t="s">
        <v>723</v>
      </c>
      <c r="K19" s="145">
        <v>3</v>
      </c>
      <c r="L19" s="146">
        <v>30000000</v>
      </c>
      <c r="M19" s="146">
        <f t="shared" si="0"/>
        <v>90000000</v>
      </c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6">
        <f t="shared" si="1"/>
        <v>0</v>
      </c>
      <c r="Z19" s="148"/>
      <c r="AA19" s="146"/>
      <c r="AB19" s="146"/>
      <c r="AC19" s="146"/>
      <c r="AD19" s="146"/>
      <c r="AE19" s="146">
        <v>30000000</v>
      </c>
      <c r="AF19" s="146"/>
      <c r="AG19" s="146"/>
      <c r="AH19" s="146"/>
      <c r="AI19" s="146"/>
      <c r="AJ19" s="146"/>
      <c r="AK19" s="146">
        <f t="shared" si="2"/>
        <v>30000000</v>
      </c>
      <c r="AL19" s="146"/>
      <c r="AM19" s="146"/>
      <c r="AN19" s="146"/>
      <c r="AO19" s="146"/>
      <c r="AP19" s="146"/>
      <c r="AQ19" s="146"/>
      <c r="AR19" s="146">
        <v>30000000</v>
      </c>
      <c r="AS19" s="146"/>
      <c r="AT19" s="146"/>
      <c r="AU19" s="146"/>
      <c r="AV19" s="146"/>
      <c r="AW19" s="146">
        <f t="shared" si="3"/>
        <v>30000000</v>
      </c>
      <c r="AX19" s="146"/>
      <c r="AY19" s="146"/>
      <c r="AZ19" s="146"/>
      <c r="BA19" s="146"/>
      <c r="BB19" s="146"/>
      <c r="BC19" s="146"/>
      <c r="BD19" s="146">
        <v>30000000</v>
      </c>
      <c r="BE19" s="146"/>
      <c r="BF19" s="146"/>
      <c r="BG19" s="146"/>
      <c r="BH19" s="146"/>
      <c r="BI19" s="146">
        <f t="shared" si="4"/>
        <v>30000000</v>
      </c>
      <c r="BJ19" s="149">
        <f t="shared" si="5"/>
        <v>90000000</v>
      </c>
    </row>
    <row r="20" spans="1:62" ht="20.45">
      <c r="A20" s="633"/>
      <c r="B20" s="631"/>
      <c r="C20" s="631"/>
      <c r="D20" s="630"/>
      <c r="E20" s="631"/>
      <c r="F20" s="631"/>
      <c r="G20" s="143" t="s">
        <v>720</v>
      </c>
      <c r="H20" s="144" t="s">
        <v>721</v>
      </c>
      <c r="I20" s="143" t="s">
        <v>724</v>
      </c>
      <c r="J20" s="144" t="s">
        <v>725</v>
      </c>
      <c r="K20" s="145">
        <v>10</v>
      </c>
      <c r="L20" s="146">
        <v>2000000</v>
      </c>
      <c r="M20" s="146">
        <f t="shared" si="0"/>
        <v>20000000</v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7"/>
      <c r="Y20" s="146">
        <f t="shared" si="1"/>
        <v>0</v>
      </c>
      <c r="Z20" s="148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>
        <f t="shared" si="2"/>
        <v>0</v>
      </c>
      <c r="AL20" s="146">
        <v>10000000</v>
      </c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>
        <f t="shared" si="3"/>
        <v>10000000</v>
      </c>
      <c r="AX20" s="146">
        <v>10000000</v>
      </c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>
        <f t="shared" si="4"/>
        <v>10000000</v>
      </c>
      <c r="BJ20" s="149">
        <f t="shared" si="5"/>
        <v>20000000</v>
      </c>
    </row>
    <row r="21" spans="1:62">
      <c r="A21" s="633"/>
      <c r="B21" s="629">
        <v>32</v>
      </c>
      <c r="C21" s="629" t="s">
        <v>154</v>
      </c>
      <c r="D21" s="630"/>
      <c r="E21" s="629">
        <v>3202</v>
      </c>
      <c r="F21" s="629" t="s">
        <v>726</v>
      </c>
      <c r="G21" s="143">
        <v>3202005</v>
      </c>
      <c r="H21" s="144" t="s">
        <v>192</v>
      </c>
      <c r="I21" s="143">
        <v>320200500</v>
      </c>
      <c r="J21" s="144" t="s">
        <v>193</v>
      </c>
      <c r="K21" s="145">
        <v>1</v>
      </c>
      <c r="L21" s="146">
        <v>450000000</v>
      </c>
      <c r="M21" s="146">
        <f t="shared" si="0"/>
        <v>450000000</v>
      </c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7"/>
      <c r="Y21" s="146">
        <f t="shared" si="1"/>
        <v>0</v>
      </c>
      <c r="Z21" s="148"/>
      <c r="AA21" s="146"/>
      <c r="AB21" s="146"/>
      <c r="AC21" s="146"/>
      <c r="AD21" s="146"/>
      <c r="AE21" s="146"/>
      <c r="AF21" s="146"/>
      <c r="AG21" s="146">
        <v>150000000</v>
      </c>
      <c r="AH21" s="146"/>
      <c r="AI21" s="146"/>
      <c r="AJ21" s="146"/>
      <c r="AK21" s="146">
        <f t="shared" si="2"/>
        <v>150000000</v>
      </c>
      <c r="AL21" s="146"/>
      <c r="AM21" s="146"/>
      <c r="AN21" s="146"/>
      <c r="AO21" s="146"/>
      <c r="AP21" s="146"/>
      <c r="AQ21" s="146"/>
      <c r="AR21" s="146"/>
      <c r="AS21" s="146">
        <v>150000000</v>
      </c>
      <c r="AT21" s="146"/>
      <c r="AU21" s="146"/>
      <c r="AV21" s="146"/>
      <c r="AW21" s="146">
        <f t="shared" si="3"/>
        <v>150000000</v>
      </c>
      <c r="AX21" s="146"/>
      <c r="AY21" s="146"/>
      <c r="AZ21" s="146"/>
      <c r="BA21" s="146"/>
      <c r="BB21" s="146"/>
      <c r="BC21" s="146"/>
      <c r="BD21" s="146"/>
      <c r="BE21" s="146">
        <v>150000000</v>
      </c>
      <c r="BF21" s="146"/>
      <c r="BG21" s="146"/>
      <c r="BH21" s="146"/>
      <c r="BI21" s="146">
        <f t="shared" si="4"/>
        <v>150000000</v>
      </c>
      <c r="BJ21" s="149">
        <f t="shared" si="5"/>
        <v>450000000</v>
      </c>
    </row>
    <row r="22" spans="1:62">
      <c r="A22" s="633"/>
      <c r="B22" s="630"/>
      <c r="C22" s="630"/>
      <c r="D22" s="630"/>
      <c r="E22" s="630"/>
      <c r="F22" s="630"/>
      <c r="G22" s="143">
        <v>3202006</v>
      </c>
      <c r="H22" s="144" t="s">
        <v>194</v>
      </c>
      <c r="I22" s="143">
        <v>320200600</v>
      </c>
      <c r="J22" s="144" t="s">
        <v>195</v>
      </c>
      <c r="K22" s="145">
        <v>1</v>
      </c>
      <c r="L22" s="146">
        <v>100000000</v>
      </c>
      <c r="M22" s="146">
        <f t="shared" si="0"/>
        <v>100000000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7"/>
      <c r="Y22" s="146">
        <f t="shared" si="1"/>
        <v>0</v>
      </c>
      <c r="Z22" s="148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>
        <f t="shared" si="2"/>
        <v>0</v>
      </c>
      <c r="AL22" s="146">
        <v>100000000</v>
      </c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>
        <f t="shared" si="3"/>
        <v>100000000</v>
      </c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>
        <f t="shared" si="4"/>
        <v>0</v>
      </c>
      <c r="BJ22" s="149">
        <f t="shared" si="5"/>
        <v>100000000</v>
      </c>
    </row>
    <row r="23" spans="1:62">
      <c r="A23" s="633"/>
      <c r="B23" s="630"/>
      <c r="C23" s="630"/>
      <c r="D23" s="630"/>
      <c r="E23" s="630"/>
      <c r="F23" s="630"/>
      <c r="G23" s="143">
        <v>3202007</v>
      </c>
      <c r="H23" s="144" t="s">
        <v>196</v>
      </c>
      <c r="I23" s="143">
        <v>320200700</v>
      </c>
      <c r="J23" s="144" t="s">
        <v>197</v>
      </c>
      <c r="K23" s="145">
        <v>3</v>
      </c>
      <c r="L23" s="146">
        <v>15000000</v>
      </c>
      <c r="M23" s="146">
        <f t="shared" si="0"/>
        <v>45000000</v>
      </c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7"/>
      <c r="Y23" s="146">
        <f t="shared" si="1"/>
        <v>0</v>
      </c>
      <c r="Z23" s="148"/>
      <c r="AA23" s="146"/>
      <c r="AB23" s="146"/>
      <c r="AC23" s="146"/>
      <c r="AD23" s="146"/>
      <c r="AE23" s="146">
        <v>15000000</v>
      </c>
      <c r="AF23" s="146"/>
      <c r="AG23" s="146"/>
      <c r="AH23" s="146"/>
      <c r="AI23" s="146"/>
      <c r="AJ23" s="146"/>
      <c r="AK23" s="146">
        <f t="shared" si="2"/>
        <v>15000000</v>
      </c>
      <c r="AL23" s="146"/>
      <c r="AM23" s="146"/>
      <c r="AN23" s="146"/>
      <c r="AO23" s="146"/>
      <c r="AP23" s="146"/>
      <c r="AQ23" s="146">
        <v>15000000</v>
      </c>
      <c r="AR23" s="146"/>
      <c r="AS23" s="146"/>
      <c r="AT23" s="146"/>
      <c r="AU23" s="146"/>
      <c r="AV23" s="146"/>
      <c r="AW23" s="146">
        <f t="shared" si="3"/>
        <v>15000000</v>
      </c>
      <c r="AX23" s="146"/>
      <c r="AY23" s="146"/>
      <c r="AZ23" s="146"/>
      <c r="BA23" s="146"/>
      <c r="BB23" s="146"/>
      <c r="BC23" s="146">
        <v>15000000</v>
      </c>
      <c r="BD23" s="146"/>
      <c r="BE23" s="146"/>
      <c r="BF23" s="146"/>
      <c r="BG23" s="146"/>
      <c r="BH23" s="146"/>
      <c r="BI23" s="146">
        <f t="shared" si="4"/>
        <v>15000000</v>
      </c>
      <c r="BJ23" s="149">
        <f t="shared" si="5"/>
        <v>45000000</v>
      </c>
    </row>
    <row r="24" spans="1:62">
      <c r="A24" s="633"/>
      <c r="B24" s="630"/>
      <c r="C24" s="630"/>
      <c r="D24" s="630"/>
      <c r="E24" s="630"/>
      <c r="F24" s="630"/>
      <c r="G24" s="143">
        <v>3202033</v>
      </c>
      <c r="H24" s="144" t="s">
        <v>198</v>
      </c>
      <c r="I24" s="143">
        <v>320203300</v>
      </c>
      <c r="J24" s="144" t="s">
        <v>199</v>
      </c>
      <c r="K24" s="145">
        <v>1</v>
      </c>
      <c r="L24" s="146">
        <v>1500000000</v>
      </c>
      <c r="M24" s="146">
        <f t="shared" si="0"/>
        <v>1500000000</v>
      </c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7"/>
      <c r="Y24" s="146">
        <f t="shared" si="1"/>
        <v>0</v>
      </c>
      <c r="Z24" s="148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>
        <f t="shared" si="2"/>
        <v>0</v>
      </c>
      <c r="AL24" s="146"/>
      <c r="AM24" s="146"/>
      <c r="AN24" s="146"/>
      <c r="AO24" s="146"/>
      <c r="AP24" s="146"/>
      <c r="AQ24" s="146"/>
      <c r="AR24" s="146"/>
      <c r="AS24" s="146">
        <v>750000000</v>
      </c>
      <c r="AT24" s="146"/>
      <c r="AU24" s="146"/>
      <c r="AV24" s="146"/>
      <c r="AW24" s="146">
        <f t="shared" si="3"/>
        <v>750000000</v>
      </c>
      <c r="AX24" s="146"/>
      <c r="AY24" s="146"/>
      <c r="AZ24" s="146"/>
      <c r="BA24" s="146"/>
      <c r="BB24" s="146"/>
      <c r="BC24" s="146"/>
      <c r="BD24" s="146"/>
      <c r="BE24" s="146">
        <v>750000000</v>
      </c>
      <c r="BF24" s="146"/>
      <c r="BG24" s="146"/>
      <c r="BH24" s="146"/>
      <c r="BI24" s="146">
        <f t="shared" si="4"/>
        <v>750000000</v>
      </c>
      <c r="BJ24" s="149">
        <f t="shared" si="5"/>
        <v>1500000000</v>
      </c>
    </row>
    <row r="25" spans="1:62">
      <c r="A25" s="633"/>
      <c r="B25" s="630"/>
      <c r="C25" s="630"/>
      <c r="D25" s="630"/>
      <c r="E25" s="630"/>
      <c r="F25" s="630"/>
      <c r="G25" s="143">
        <v>3202038</v>
      </c>
      <c r="H25" s="144" t="s">
        <v>200</v>
      </c>
      <c r="I25" s="143">
        <v>320203800</v>
      </c>
      <c r="J25" s="144" t="s">
        <v>201</v>
      </c>
      <c r="K25" s="145">
        <v>1000</v>
      </c>
      <c r="L25" s="146">
        <v>25000</v>
      </c>
      <c r="M25" s="146">
        <f t="shared" si="0"/>
        <v>25000000</v>
      </c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7"/>
      <c r="Y25" s="146">
        <f t="shared" si="1"/>
        <v>0</v>
      </c>
      <c r="Z25" s="148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>
        <f t="shared" si="2"/>
        <v>0</v>
      </c>
      <c r="AL25" s="146"/>
      <c r="AM25" s="146"/>
      <c r="AN25" s="146"/>
      <c r="AO25" s="146"/>
      <c r="AP25" s="146"/>
      <c r="AQ25" s="146">
        <v>10000000</v>
      </c>
      <c r="AR25" s="146"/>
      <c r="AS25" s="146"/>
      <c r="AT25" s="146"/>
      <c r="AU25" s="146"/>
      <c r="AV25" s="146"/>
      <c r="AW25" s="146">
        <f t="shared" si="3"/>
        <v>10000000</v>
      </c>
      <c r="AX25" s="146"/>
      <c r="AY25" s="146"/>
      <c r="AZ25" s="146"/>
      <c r="BA25" s="146"/>
      <c r="BB25" s="146"/>
      <c r="BC25" s="146">
        <v>15000000</v>
      </c>
      <c r="BD25" s="146"/>
      <c r="BE25" s="146"/>
      <c r="BF25" s="146"/>
      <c r="BG25" s="146"/>
      <c r="BH25" s="146"/>
      <c r="BI25" s="146">
        <f t="shared" si="4"/>
        <v>15000000</v>
      </c>
      <c r="BJ25" s="149">
        <f t="shared" si="5"/>
        <v>25000000</v>
      </c>
    </row>
    <row r="26" spans="1:62">
      <c r="A26" s="633"/>
      <c r="B26" s="630"/>
      <c r="C26" s="630"/>
      <c r="D26" s="630"/>
      <c r="E26" s="630"/>
      <c r="F26" s="630"/>
      <c r="G26" s="143">
        <v>3202012</v>
      </c>
      <c r="H26" s="144" t="s">
        <v>727</v>
      </c>
      <c r="I26" s="143" t="s">
        <v>728</v>
      </c>
      <c r="J26" s="144" t="s">
        <v>727</v>
      </c>
      <c r="K26" s="145">
        <v>1</v>
      </c>
      <c r="L26" s="146">
        <v>150000000</v>
      </c>
      <c r="M26" s="146">
        <f t="shared" si="0"/>
        <v>150000000</v>
      </c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7"/>
      <c r="Y26" s="146">
        <f t="shared" si="1"/>
        <v>0</v>
      </c>
      <c r="Z26" s="148"/>
      <c r="AA26" s="146"/>
      <c r="AB26" s="146"/>
      <c r="AC26" s="146"/>
      <c r="AD26" s="146">
        <v>50000000</v>
      </c>
      <c r="AE26" s="146"/>
      <c r="AF26" s="146"/>
      <c r="AG26" s="146"/>
      <c r="AH26" s="146"/>
      <c r="AI26" s="146"/>
      <c r="AJ26" s="146"/>
      <c r="AK26" s="146">
        <f t="shared" si="2"/>
        <v>50000000</v>
      </c>
      <c r="AL26" s="146"/>
      <c r="AM26" s="146"/>
      <c r="AN26" s="146"/>
      <c r="AO26" s="146"/>
      <c r="AP26" s="146">
        <v>50000000</v>
      </c>
      <c r="AQ26" s="146"/>
      <c r="AR26" s="146"/>
      <c r="AS26" s="146"/>
      <c r="AT26" s="146"/>
      <c r="AU26" s="146"/>
      <c r="AV26" s="146"/>
      <c r="AW26" s="146">
        <f t="shared" si="3"/>
        <v>50000000</v>
      </c>
      <c r="AX26" s="146"/>
      <c r="AY26" s="146"/>
      <c r="AZ26" s="146"/>
      <c r="BA26" s="146"/>
      <c r="BB26" s="146">
        <v>50000000</v>
      </c>
      <c r="BC26" s="146"/>
      <c r="BD26" s="146"/>
      <c r="BE26" s="146"/>
      <c r="BF26" s="146"/>
      <c r="BG26" s="146"/>
      <c r="BH26" s="146"/>
      <c r="BI26" s="146">
        <f t="shared" si="4"/>
        <v>50000000</v>
      </c>
      <c r="BJ26" s="149">
        <f t="shared" si="5"/>
        <v>150000000</v>
      </c>
    </row>
    <row r="27" spans="1:62" ht="30.6">
      <c r="A27" s="633"/>
      <c r="B27" s="630"/>
      <c r="C27" s="630"/>
      <c r="D27" s="630"/>
      <c r="E27" s="630"/>
      <c r="F27" s="630"/>
      <c r="G27" s="143">
        <v>3202014</v>
      </c>
      <c r="H27" s="144" t="s">
        <v>729</v>
      </c>
      <c r="I27" s="143">
        <v>320201402</v>
      </c>
      <c r="J27" s="144" t="s">
        <v>730</v>
      </c>
      <c r="K27" s="145">
        <v>7</v>
      </c>
      <c r="L27" s="146">
        <v>25000000</v>
      </c>
      <c r="M27" s="146">
        <f t="shared" si="0"/>
        <v>175000000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7"/>
      <c r="Y27" s="146">
        <f t="shared" si="1"/>
        <v>0</v>
      </c>
      <c r="Z27" s="148">
        <v>25000000</v>
      </c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>
        <f t="shared" si="2"/>
        <v>25000000</v>
      </c>
      <c r="AL27" s="146">
        <v>75000000</v>
      </c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>
        <f t="shared" si="3"/>
        <v>75000000</v>
      </c>
      <c r="AX27" s="146">
        <v>75000000</v>
      </c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>
        <f t="shared" si="4"/>
        <v>75000000</v>
      </c>
      <c r="BJ27" s="149">
        <f t="shared" si="5"/>
        <v>175000000</v>
      </c>
    </row>
    <row r="28" spans="1:62" ht="20.45">
      <c r="A28" s="633"/>
      <c r="B28" s="630"/>
      <c r="C28" s="630"/>
      <c r="D28" s="630"/>
      <c r="E28" s="630"/>
      <c r="F28" s="630"/>
      <c r="G28" s="143" t="s">
        <v>731</v>
      </c>
      <c r="H28" s="144" t="s">
        <v>732</v>
      </c>
      <c r="I28" s="143" t="s">
        <v>733</v>
      </c>
      <c r="J28" s="144" t="s">
        <v>734</v>
      </c>
      <c r="K28" s="145">
        <v>1</v>
      </c>
      <c r="L28" s="146">
        <v>1400000000</v>
      </c>
      <c r="M28" s="146">
        <f t="shared" si="0"/>
        <v>1400000000</v>
      </c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7"/>
      <c r="Y28" s="146">
        <f t="shared" si="1"/>
        <v>0</v>
      </c>
      <c r="Z28" s="148">
        <v>200000000</v>
      </c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>
        <f t="shared" si="2"/>
        <v>200000000</v>
      </c>
      <c r="AL28" s="146">
        <v>300000000</v>
      </c>
      <c r="AM28" s="146"/>
      <c r="AN28" s="146"/>
      <c r="AO28" s="146"/>
      <c r="AP28" s="146"/>
      <c r="AQ28" s="146">
        <v>100000000</v>
      </c>
      <c r="AR28" s="146"/>
      <c r="AS28" s="146"/>
      <c r="AT28" s="146">
        <v>200000000</v>
      </c>
      <c r="AU28" s="146"/>
      <c r="AV28" s="146"/>
      <c r="AW28" s="146">
        <f t="shared" si="3"/>
        <v>600000000</v>
      </c>
      <c r="AX28" s="146">
        <v>300000000</v>
      </c>
      <c r="AY28" s="146"/>
      <c r="AZ28" s="146"/>
      <c r="BA28" s="146"/>
      <c r="BB28" s="146"/>
      <c r="BC28" s="146">
        <v>100000000</v>
      </c>
      <c r="BD28" s="146"/>
      <c r="BE28" s="146"/>
      <c r="BF28" s="146">
        <v>200000000</v>
      </c>
      <c r="BG28" s="146"/>
      <c r="BH28" s="146"/>
      <c r="BI28" s="146">
        <f t="shared" si="4"/>
        <v>600000000</v>
      </c>
      <c r="BJ28" s="149">
        <f t="shared" si="5"/>
        <v>1400000000</v>
      </c>
    </row>
    <row r="29" spans="1:62" ht="20.45">
      <c r="A29" s="633"/>
      <c r="B29" s="630"/>
      <c r="C29" s="630"/>
      <c r="D29" s="630"/>
      <c r="E29" s="630"/>
      <c r="F29" s="630"/>
      <c r="G29" s="143" t="s">
        <v>735</v>
      </c>
      <c r="H29" s="144" t="s">
        <v>732</v>
      </c>
      <c r="I29" s="143" t="s">
        <v>736</v>
      </c>
      <c r="J29" s="144" t="s">
        <v>737</v>
      </c>
      <c r="K29" s="145">
        <v>1</v>
      </c>
      <c r="L29" s="146">
        <v>40000000</v>
      </c>
      <c r="M29" s="146">
        <f t="shared" si="0"/>
        <v>40000000</v>
      </c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7"/>
      <c r="Y29" s="146">
        <f t="shared" si="1"/>
        <v>0</v>
      </c>
      <c r="Z29" s="148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>
        <f t="shared" si="2"/>
        <v>0</v>
      </c>
      <c r="AL29" s="146"/>
      <c r="AM29" s="146"/>
      <c r="AN29" s="146"/>
      <c r="AO29" s="146"/>
      <c r="AP29" s="146"/>
      <c r="AQ29" s="146">
        <v>40000000</v>
      </c>
      <c r="AR29" s="146"/>
      <c r="AS29" s="146"/>
      <c r="AT29" s="146"/>
      <c r="AU29" s="146"/>
      <c r="AV29" s="146"/>
      <c r="AW29" s="146">
        <f t="shared" si="3"/>
        <v>40000000</v>
      </c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>
        <f t="shared" si="4"/>
        <v>0</v>
      </c>
      <c r="BJ29" s="149">
        <f t="shared" si="5"/>
        <v>40000000</v>
      </c>
    </row>
    <row r="30" spans="1:62" ht="20.45">
      <c r="A30" s="633"/>
      <c r="B30" s="630"/>
      <c r="C30" s="630"/>
      <c r="D30" s="630"/>
      <c r="E30" s="630"/>
      <c r="F30" s="630"/>
      <c r="G30" s="143" t="s">
        <v>738</v>
      </c>
      <c r="H30" s="144" t="s">
        <v>739</v>
      </c>
      <c r="I30" s="143" t="s">
        <v>740</v>
      </c>
      <c r="J30" s="144" t="s">
        <v>741</v>
      </c>
      <c r="K30" s="145">
        <v>3</v>
      </c>
      <c r="L30" s="146">
        <v>80000000</v>
      </c>
      <c r="M30" s="146">
        <f t="shared" si="0"/>
        <v>240000000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7"/>
      <c r="Y30" s="146">
        <f t="shared" si="1"/>
        <v>0</v>
      </c>
      <c r="Z30" s="148"/>
      <c r="AA30" s="146">
        <v>80000000</v>
      </c>
      <c r="AB30" s="146"/>
      <c r="AC30" s="146"/>
      <c r="AD30" s="146"/>
      <c r="AE30" s="146"/>
      <c r="AF30" s="146"/>
      <c r="AG30" s="146"/>
      <c r="AH30" s="146"/>
      <c r="AI30" s="146"/>
      <c r="AJ30" s="146"/>
      <c r="AK30" s="146">
        <f t="shared" si="2"/>
        <v>80000000</v>
      </c>
      <c r="AL30" s="146"/>
      <c r="AM30" s="146">
        <v>80000000</v>
      </c>
      <c r="AN30" s="146"/>
      <c r="AO30" s="146"/>
      <c r="AP30" s="146"/>
      <c r="AQ30" s="146"/>
      <c r="AR30" s="146"/>
      <c r="AS30" s="146"/>
      <c r="AT30" s="146"/>
      <c r="AU30" s="146"/>
      <c r="AV30" s="146"/>
      <c r="AW30" s="146">
        <f t="shared" si="3"/>
        <v>80000000</v>
      </c>
      <c r="AX30" s="146"/>
      <c r="AY30" s="146">
        <v>80000000</v>
      </c>
      <c r="AZ30" s="146"/>
      <c r="BA30" s="146"/>
      <c r="BB30" s="146"/>
      <c r="BC30" s="146"/>
      <c r="BD30" s="146"/>
      <c r="BE30" s="146"/>
      <c r="BF30" s="146"/>
      <c r="BG30" s="146"/>
      <c r="BH30" s="146"/>
      <c r="BI30" s="146">
        <f t="shared" si="4"/>
        <v>80000000</v>
      </c>
      <c r="BJ30" s="149">
        <f t="shared" si="5"/>
        <v>240000000</v>
      </c>
    </row>
    <row r="31" spans="1:62">
      <c r="A31" s="633"/>
      <c r="B31" s="631"/>
      <c r="C31" s="631"/>
      <c r="D31" s="630"/>
      <c r="E31" s="631"/>
      <c r="F31" s="630"/>
      <c r="G31" s="143" t="s">
        <v>742</v>
      </c>
      <c r="H31" s="144" t="s">
        <v>743</v>
      </c>
      <c r="I31" s="143" t="s">
        <v>744</v>
      </c>
      <c r="J31" s="144" t="s">
        <v>745</v>
      </c>
      <c r="K31" s="145">
        <v>1</v>
      </c>
      <c r="L31" s="146">
        <v>80000000</v>
      </c>
      <c r="M31" s="146">
        <f t="shared" si="0"/>
        <v>80000000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7"/>
      <c r="Y31" s="146">
        <f t="shared" si="1"/>
        <v>0</v>
      </c>
      <c r="Z31" s="148"/>
      <c r="AA31" s="146">
        <v>80000000</v>
      </c>
      <c r="AB31" s="146"/>
      <c r="AC31" s="146"/>
      <c r="AD31" s="146"/>
      <c r="AE31" s="146"/>
      <c r="AF31" s="146"/>
      <c r="AG31" s="146"/>
      <c r="AH31" s="146"/>
      <c r="AI31" s="146"/>
      <c r="AJ31" s="146"/>
      <c r="AK31" s="146">
        <f t="shared" si="2"/>
        <v>80000000</v>
      </c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>
        <f t="shared" si="3"/>
        <v>0</v>
      </c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>
        <f t="shared" si="4"/>
        <v>0</v>
      </c>
      <c r="BJ31" s="149">
        <f t="shared" si="5"/>
        <v>80000000</v>
      </c>
    </row>
    <row r="32" spans="1:62" ht="20.45">
      <c r="A32" s="633"/>
      <c r="B32" s="629">
        <v>21</v>
      </c>
      <c r="C32" s="629" t="s">
        <v>296</v>
      </c>
      <c r="D32" s="630"/>
      <c r="E32" s="629">
        <v>2102</v>
      </c>
      <c r="F32" s="630"/>
      <c r="G32" s="143" t="s">
        <v>746</v>
      </c>
      <c r="H32" s="144" t="s">
        <v>747</v>
      </c>
      <c r="I32" s="143">
        <v>210205801</v>
      </c>
      <c r="J32" s="144" t="s">
        <v>749</v>
      </c>
      <c r="K32" s="145">
        <v>1</v>
      </c>
      <c r="L32" s="146">
        <v>1000000000</v>
      </c>
      <c r="M32" s="146">
        <f t="shared" si="0"/>
        <v>1000000000</v>
      </c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7"/>
      <c r="Y32" s="146">
        <f t="shared" si="1"/>
        <v>0</v>
      </c>
      <c r="Z32" s="148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>
        <f t="shared" si="2"/>
        <v>0</v>
      </c>
      <c r="AL32" s="146"/>
      <c r="AM32" s="146"/>
      <c r="AN32" s="146"/>
      <c r="AO32" s="146"/>
      <c r="AP32" s="146"/>
      <c r="AQ32" s="146"/>
      <c r="AR32" s="146"/>
      <c r="AS32" s="146">
        <v>500000000</v>
      </c>
      <c r="AT32" s="146"/>
      <c r="AU32" s="146"/>
      <c r="AV32" s="146"/>
      <c r="AW32" s="146">
        <f t="shared" si="3"/>
        <v>500000000</v>
      </c>
      <c r="AX32" s="146"/>
      <c r="AY32" s="146"/>
      <c r="AZ32" s="146"/>
      <c r="BA32" s="146"/>
      <c r="BB32" s="146"/>
      <c r="BC32" s="146"/>
      <c r="BD32" s="146"/>
      <c r="BE32" s="146">
        <v>500000000</v>
      </c>
      <c r="BF32" s="146"/>
      <c r="BG32" s="146"/>
      <c r="BH32" s="146"/>
      <c r="BI32" s="146">
        <f t="shared" si="4"/>
        <v>500000000</v>
      </c>
      <c r="BJ32" s="149">
        <f t="shared" si="5"/>
        <v>1000000000</v>
      </c>
    </row>
    <row r="33" spans="1:62" ht="20.45">
      <c r="A33" s="633"/>
      <c r="B33" s="630"/>
      <c r="C33" s="630"/>
      <c r="D33" s="630"/>
      <c r="E33" s="630"/>
      <c r="F33" s="630"/>
      <c r="G33" s="143" t="s">
        <v>750</v>
      </c>
      <c r="H33" s="144" t="s">
        <v>751</v>
      </c>
      <c r="I33" s="143">
        <v>210205600</v>
      </c>
      <c r="J33" s="144" t="s">
        <v>751</v>
      </c>
      <c r="K33" s="145">
        <v>1</v>
      </c>
      <c r="L33" s="146">
        <v>2000000000</v>
      </c>
      <c r="M33" s="146">
        <f t="shared" si="0"/>
        <v>2000000000</v>
      </c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7"/>
      <c r="Y33" s="146">
        <f>SUM(N33:X33)</f>
        <v>0</v>
      </c>
      <c r="Z33" s="148"/>
      <c r="AA33" s="146">
        <v>300000000</v>
      </c>
      <c r="AB33" s="146"/>
      <c r="AC33" s="146"/>
      <c r="AD33" s="146"/>
      <c r="AE33" s="146"/>
      <c r="AF33" s="146"/>
      <c r="AG33" s="146"/>
      <c r="AH33" s="146"/>
      <c r="AI33" s="146"/>
      <c r="AJ33" s="146"/>
      <c r="AK33" s="146">
        <f>SUM(Z33:AJ33)</f>
        <v>300000000</v>
      </c>
      <c r="AL33" s="146"/>
      <c r="AM33" s="146">
        <v>850000000</v>
      </c>
      <c r="AN33" s="146"/>
      <c r="AO33" s="146"/>
      <c r="AP33" s="146"/>
      <c r="AQ33" s="146"/>
      <c r="AR33" s="146"/>
      <c r="AS33" s="146"/>
      <c r="AT33" s="146"/>
      <c r="AU33" s="146"/>
      <c r="AV33" s="146"/>
      <c r="AW33" s="146">
        <f>SUM(AL33:AV33)</f>
        <v>850000000</v>
      </c>
      <c r="AX33" s="146"/>
      <c r="AY33" s="146">
        <v>850000000</v>
      </c>
      <c r="AZ33" s="146"/>
      <c r="BA33" s="146"/>
      <c r="BB33" s="146"/>
      <c r="BC33" s="146"/>
      <c r="BD33" s="146"/>
      <c r="BE33" s="146"/>
      <c r="BF33" s="146"/>
      <c r="BG33" s="146"/>
      <c r="BH33" s="146"/>
      <c r="BI33" s="146">
        <f>SUM(AX33:BH33)</f>
        <v>850000000</v>
      </c>
      <c r="BJ33" s="149">
        <f t="shared" si="5"/>
        <v>2000000000</v>
      </c>
    </row>
    <row r="34" spans="1:62" ht="20.45">
      <c r="A34" s="634"/>
      <c r="B34" s="630"/>
      <c r="C34" s="630"/>
      <c r="D34" s="630"/>
      <c r="E34" s="630"/>
      <c r="F34" s="630"/>
      <c r="G34" s="143" t="s">
        <v>809</v>
      </c>
      <c r="H34" s="144" t="s">
        <v>810</v>
      </c>
      <c r="I34" s="143" t="s">
        <v>811</v>
      </c>
      <c r="J34" s="144" t="s">
        <v>812</v>
      </c>
      <c r="K34" s="145">
        <v>100</v>
      </c>
      <c r="L34" s="146">
        <v>3000000</v>
      </c>
      <c r="M34" s="146">
        <f t="shared" si="0"/>
        <v>300000000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>
        <f>SUM(N34:X34)</f>
        <v>0</v>
      </c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>
        <f>SUM(Z34:AJ34)</f>
        <v>0</v>
      </c>
      <c r="AL34" s="146">
        <v>75000000</v>
      </c>
      <c r="AM34" s="146"/>
      <c r="AN34" s="146"/>
      <c r="AO34" s="146"/>
      <c r="AP34" s="146"/>
      <c r="AQ34" s="146"/>
      <c r="AR34" s="146"/>
      <c r="AS34" s="146"/>
      <c r="AT34" s="146"/>
      <c r="AU34" s="146"/>
      <c r="AV34" s="146">
        <v>75000000</v>
      </c>
      <c r="AW34" s="146">
        <f>SUM(AL34:AV34)</f>
        <v>150000000</v>
      </c>
      <c r="AX34" s="146">
        <v>75000000</v>
      </c>
      <c r="AY34" s="146"/>
      <c r="AZ34" s="146"/>
      <c r="BA34" s="146"/>
      <c r="BB34" s="146"/>
      <c r="BC34" s="146"/>
      <c r="BD34" s="146"/>
      <c r="BE34" s="146"/>
      <c r="BF34" s="146"/>
      <c r="BG34" s="146"/>
      <c r="BH34" s="146">
        <v>75000000</v>
      </c>
      <c r="BI34" s="146">
        <f>SUM(AX34:BH34)</f>
        <v>150000000</v>
      </c>
      <c r="BJ34" s="146">
        <f t="shared" si="5"/>
        <v>300000000</v>
      </c>
    </row>
    <row r="35" spans="1:62" ht="21" thickBot="1">
      <c r="A35" s="635"/>
      <c r="B35" s="637"/>
      <c r="C35" s="637"/>
      <c r="D35" s="637"/>
      <c r="E35" s="637"/>
      <c r="F35" s="637"/>
      <c r="G35" s="150" t="s">
        <v>746</v>
      </c>
      <c r="H35" s="151" t="s">
        <v>747</v>
      </c>
      <c r="I35" s="150">
        <v>210205800</v>
      </c>
      <c r="J35" s="151" t="s">
        <v>747</v>
      </c>
      <c r="K35" s="152">
        <v>1</v>
      </c>
      <c r="L35" s="153">
        <v>3200000000</v>
      </c>
      <c r="M35" s="153">
        <f t="shared" si="0"/>
        <v>3200000000</v>
      </c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4"/>
      <c r="Y35" s="153">
        <f>SUM(N35:X35)</f>
        <v>0</v>
      </c>
      <c r="Z35" s="155"/>
      <c r="AA35" s="153">
        <v>400000000</v>
      </c>
      <c r="AB35" s="153"/>
      <c r="AC35" s="153"/>
      <c r="AD35" s="153"/>
      <c r="AE35" s="153"/>
      <c r="AF35" s="153"/>
      <c r="AG35" s="153"/>
      <c r="AH35" s="153"/>
      <c r="AI35" s="153"/>
      <c r="AJ35" s="153"/>
      <c r="AK35" s="153">
        <f>SUM(Z35:AJ35)</f>
        <v>400000000</v>
      </c>
      <c r="AL35" s="153"/>
      <c r="AM35" s="153">
        <v>1400000000</v>
      </c>
      <c r="AN35" s="153"/>
      <c r="AO35" s="153"/>
      <c r="AP35" s="153"/>
      <c r="AQ35" s="153"/>
      <c r="AR35" s="153"/>
      <c r="AS35" s="153"/>
      <c r="AT35" s="153"/>
      <c r="AU35" s="153"/>
      <c r="AV35" s="153"/>
      <c r="AW35" s="153">
        <f>SUM(AL35:AV35)</f>
        <v>1400000000</v>
      </c>
      <c r="AX35" s="153"/>
      <c r="AY35" s="153">
        <v>1400000000</v>
      </c>
      <c r="AZ35" s="153"/>
      <c r="BA35" s="153"/>
      <c r="BB35" s="153"/>
      <c r="BC35" s="153"/>
      <c r="BD35" s="153"/>
      <c r="BE35" s="153"/>
      <c r="BF35" s="153"/>
      <c r="BG35" s="153"/>
      <c r="BH35" s="153"/>
      <c r="BI35" s="153">
        <f>SUM(AX35:BH35)</f>
        <v>1400000000</v>
      </c>
      <c r="BJ35" s="156">
        <f t="shared" si="5"/>
        <v>3200000000</v>
      </c>
    </row>
    <row r="36" spans="1:62" ht="10.9" thickBot="1">
      <c r="A36" s="638" t="s">
        <v>1199</v>
      </c>
      <c r="B36" s="639"/>
      <c r="C36" s="639"/>
      <c r="D36" s="639"/>
      <c r="E36" s="639"/>
      <c r="F36" s="639"/>
      <c r="G36" s="639"/>
      <c r="H36" s="639"/>
      <c r="I36" s="639"/>
      <c r="J36" s="639"/>
      <c r="K36" s="639"/>
      <c r="L36" s="640"/>
      <c r="M36" s="157">
        <f>SUM(M2:M35)</f>
        <v>17765000000</v>
      </c>
      <c r="N36" s="158">
        <f t="shared" ref="N36:BJ36" si="6">SUM(N2:N35)</f>
        <v>66000000</v>
      </c>
      <c r="O36" s="158">
        <f t="shared" si="6"/>
        <v>150000000</v>
      </c>
      <c r="P36" s="158">
        <f t="shared" si="6"/>
        <v>0</v>
      </c>
      <c r="Q36" s="158">
        <f t="shared" si="6"/>
        <v>0</v>
      </c>
      <c r="R36" s="158">
        <f t="shared" si="6"/>
        <v>9000000</v>
      </c>
      <c r="S36" s="158">
        <f t="shared" si="6"/>
        <v>0</v>
      </c>
      <c r="T36" s="158">
        <f t="shared" si="6"/>
        <v>0</v>
      </c>
      <c r="U36" s="158">
        <f t="shared" si="6"/>
        <v>0</v>
      </c>
      <c r="V36" s="158">
        <f t="shared" si="6"/>
        <v>0</v>
      </c>
      <c r="W36" s="158">
        <f t="shared" si="6"/>
        <v>0</v>
      </c>
      <c r="X36" s="158">
        <f t="shared" si="6"/>
        <v>0</v>
      </c>
      <c r="Y36" s="157">
        <f t="shared" si="6"/>
        <v>225000000</v>
      </c>
      <c r="Z36" s="158">
        <f t="shared" si="6"/>
        <v>511000000</v>
      </c>
      <c r="AA36" s="158">
        <f t="shared" si="6"/>
        <v>1010000000</v>
      </c>
      <c r="AB36" s="158">
        <f t="shared" si="6"/>
        <v>0</v>
      </c>
      <c r="AC36" s="158">
        <f t="shared" si="6"/>
        <v>0</v>
      </c>
      <c r="AD36" s="158">
        <f t="shared" si="6"/>
        <v>119000000</v>
      </c>
      <c r="AE36" s="158">
        <f t="shared" si="6"/>
        <v>165000000</v>
      </c>
      <c r="AF36" s="158">
        <f t="shared" si="6"/>
        <v>0</v>
      </c>
      <c r="AG36" s="158">
        <f t="shared" si="6"/>
        <v>270000000</v>
      </c>
      <c r="AH36" s="158">
        <f t="shared" si="6"/>
        <v>50000000</v>
      </c>
      <c r="AI36" s="158">
        <f t="shared" si="6"/>
        <v>0</v>
      </c>
      <c r="AJ36" s="158">
        <f t="shared" si="6"/>
        <v>0</v>
      </c>
      <c r="AK36" s="157">
        <f t="shared" si="6"/>
        <v>2125000000</v>
      </c>
      <c r="AL36" s="158">
        <f t="shared" si="6"/>
        <v>706000000</v>
      </c>
      <c r="AM36" s="158">
        <f t="shared" si="6"/>
        <v>2480000000</v>
      </c>
      <c r="AN36" s="158">
        <f t="shared" si="6"/>
        <v>0</v>
      </c>
      <c r="AO36" s="158">
        <f t="shared" si="6"/>
        <v>0</v>
      </c>
      <c r="AP36" s="158">
        <f t="shared" si="6"/>
        <v>269000000</v>
      </c>
      <c r="AQ36" s="158">
        <f t="shared" si="6"/>
        <v>165000000</v>
      </c>
      <c r="AR36" s="158">
        <f t="shared" si="6"/>
        <v>30000000</v>
      </c>
      <c r="AS36" s="158">
        <f t="shared" si="6"/>
        <v>3640000000</v>
      </c>
      <c r="AT36" s="158">
        <f t="shared" si="6"/>
        <v>550000000</v>
      </c>
      <c r="AU36" s="158">
        <f t="shared" si="6"/>
        <v>0</v>
      </c>
      <c r="AV36" s="158">
        <f t="shared" si="6"/>
        <v>75000000</v>
      </c>
      <c r="AW36" s="157">
        <f t="shared" si="6"/>
        <v>7915000000</v>
      </c>
      <c r="AX36" s="158">
        <f t="shared" si="6"/>
        <v>576000000</v>
      </c>
      <c r="AY36" s="158">
        <f t="shared" si="6"/>
        <v>2480000000</v>
      </c>
      <c r="AZ36" s="158">
        <f t="shared" si="6"/>
        <v>0</v>
      </c>
      <c r="BA36" s="158">
        <f t="shared" si="6"/>
        <v>0</v>
      </c>
      <c r="BB36" s="158">
        <f t="shared" si="6"/>
        <v>269000000</v>
      </c>
      <c r="BC36" s="158">
        <f t="shared" si="6"/>
        <v>130000000</v>
      </c>
      <c r="BD36" s="158">
        <f t="shared" si="6"/>
        <v>30000000</v>
      </c>
      <c r="BE36" s="158">
        <f t="shared" si="6"/>
        <v>1640000000</v>
      </c>
      <c r="BF36" s="158">
        <f t="shared" si="6"/>
        <v>2300000000</v>
      </c>
      <c r="BG36" s="158">
        <f t="shared" si="6"/>
        <v>0</v>
      </c>
      <c r="BH36" s="158">
        <f t="shared" si="6"/>
        <v>75000000</v>
      </c>
      <c r="BI36" s="157">
        <f t="shared" si="6"/>
        <v>7500000000</v>
      </c>
      <c r="BJ36" s="157">
        <f t="shared" si="6"/>
        <v>17765000000</v>
      </c>
    </row>
    <row r="37" spans="1:62" ht="40.9">
      <c r="A37" s="641" t="s">
        <v>19</v>
      </c>
      <c r="B37" s="644">
        <v>22</v>
      </c>
      <c r="C37" s="644" t="s">
        <v>442</v>
      </c>
      <c r="D37" s="644" t="s">
        <v>1200</v>
      </c>
      <c r="E37" s="644">
        <v>2201</v>
      </c>
      <c r="F37" s="644" t="s">
        <v>958</v>
      </c>
      <c r="G37" s="159">
        <v>2201074</v>
      </c>
      <c r="H37" s="160" t="s">
        <v>477</v>
      </c>
      <c r="I37" s="159">
        <v>220107400</v>
      </c>
      <c r="J37" s="160" t="s">
        <v>959</v>
      </c>
      <c r="K37" s="161">
        <v>160</v>
      </c>
      <c r="L37" s="162">
        <v>3000000</v>
      </c>
      <c r="M37" s="162">
        <f t="shared" si="0"/>
        <v>480000000</v>
      </c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>
        <f>SUM(N37:X37)</f>
        <v>0</v>
      </c>
      <c r="Z37" s="162"/>
      <c r="AA37" s="162"/>
      <c r="AB37" s="162">
        <v>120000000</v>
      </c>
      <c r="AC37" s="162"/>
      <c r="AD37" s="162"/>
      <c r="AE37" s="162"/>
      <c r="AF37" s="162"/>
      <c r="AG37" s="162"/>
      <c r="AH37" s="162"/>
      <c r="AI37" s="162"/>
      <c r="AJ37" s="162"/>
      <c r="AK37" s="162">
        <f>SUM(Z37:AJ37)</f>
        <v>120000000</v>
      </c>
      <c r="AL37" s="162"/>
      <c r="AM37" s="162"/>
      <c r="AN37" s="162">
        <v>180000000</v>
      </c>
      <c r="AO37" s="162"/>
      <c r="AP37" s="162"/>
      <c r="AQ37" s="162"/>
      <c r="AR37" s="162"/>
      <c r="AS37" s="162"/>
      <c r="AT37" s="162"/>
      <c r="AU37" s="162"/>
      <c r="AV37" s="162"/>
      <c r="AW37" s="162">
        <f>SUM(AL37:AV37)</f>
        <v>180000000</v>
      </c>
      <c r="AX37" s="162"/>
      <c r="AY37" s="162"/>
      <c r="AZ37" s="162">
        <v>180000000</v>
      </c>
      <c r="BA37" s="162"/>
      <c r="BB37" s="162"/>
      <c r="BC37" s="162"/>
      <c r="BD37" s="162"/>
      <c r="BE37" s="162"/>
      <c r="BF37" s="162"/>
      <c r="BG37" s="162"/>
      <c r="BH37" s="162"/>
      <c r="BI37" s="162">
        <f>SUM(AX37:BH37)</f>
        <v>180000000</v>
      </c>
      <c r="BJ37" s="162">
        <f>+Y37+AK37+AW37+BI37</f>
        <v>480000000</v>
      </c>
    </row>
    <row r="38" spans="1:62" ht="30.6">
      <c r="A38" s="642"/>
      <c r="B38" s="645"/>
      <c r="C38" s="645"/>
      <c r="D38" s="645"/>
      <c r="E38" s="645"/>
      <c r="F38" s="645"/>
      <c r="G38" s="163">
        <v>2201017</v>
      </c>
      <c r="H38" s="164" t="s">
        <v>479</v>
      </c>
      <c r="I38" s="163">
        <v>220101700</v>
      </c>
      <c r="J38" s="164" t="s">
        <v>480</v>
      </c>
      <c r="K38" s="165">
        <v>1000</v>
      </c>
      <c r="L38" s="166">
        <v>1000000</v>
      </c>
      <c r="M38" s="166">
        <f t="shared" si="0"/>
        <v>1000000000</v>
      </c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>
        <f>SUM(N38:X38)</f>
        <v>0</v>
      </c>
      <c r="Z38" s="166"/>
      <c r="AA38" s="166"/>
      <c r="AB38" s="166">
        <v>200000000</v>
      </c>
      <c r="AC38" s="166"/>
      <c r="AD38" s="166"/>
      <c r="AE38" s="166"/>
      <c r="AF38" s="166"/>
      <c r="AG38" s="166"/>
      <c r="AH38" s="166"/>
      <c r="AI38" s="166"/>
      <c r="AJ38" s="166"/>
      <c r="AK38" s="166">
        <f>SUM(Z38:AJ38)</f>
        <v>200000000</v>
      </c>
      <c r="AL38" s="166"/>
      <c r="AM38" s="166"/>
      <c r="AN38" s="166">
        <v>400000000</v>
      </c>
      <c r="AO38" s="166"/>
      <c r="AP38" s="166"/>
      <c r="AQ38" s="166"/>
      <c r="AR38" s="166"/>
      <c r="AS38" s="166"/>
      <c r="AT38" s="166"/>
      <c r="AU38" s="166"/>
      <c r="AV38" s="166"/>
      <c r="AW38" s="166">
        <f>SUM(AL38:AV38)</f>
        <v>400000000</v>
      </c>
      <c r="AX38" s="166"/>
      <c r="AY38" s="166"/>
      <c r="AZ38" s="166">
        <v>400000000</v>
      </c>
      <c r="BA38" s="166"/>
      <c r="BB38" s="166"/>
      <c r="BC38" s="166"/>
      <c r="BD38" s="166"/>
      <c r="BE38" s="166"/>
      <c r="BF38" s="166"/>
      <c r="BG38" s="166"/>
      <c r="BH38" s="166"/>
      <c r="BI38" s="166">
        <f>SUM(AX38:BH38)</f>
        <v>400000000</v>
      </c>
      <c r="BJ38" s="166">
        <f t="shared" ref="BJ38:BJ101" si="7">+Y38+AK38+AW38+BI38</f>
        <v>1000000000</v>
      </c>
    </row>
    <row r="39" spans="1:62" ht="20.45">
      <c r="A39" s="642"/>
      <c r="B39" s="645"/>
      <c r="C39" s="645"/>
      <c r="D39" s="645"/>
      <c r="E39" s="645"/>
      <c r="F39" s="645"/>
      <c r="G39" s="163">
        <v>2201028</v>
      </c>
      <c r="H39" s="164" t="s">
        <v>481</v>
      </c>
      <c r="I39" s="163">
        <v>220102801</v>
      </c>
      <c r="J39" s="164" t="s">
        <v>482</v>
      </c>
      <c r="K39" s="165">
        <v>4000</v>
      </c>
      <c r="L39" s="166">
        <v>900000</v>
      </c>
      <c r="M39" s="166">
        <f t="shared" si="0"/>
        <v>3600000000</v>
      </c>
      <c r="N39" s="166">
        <v>250000000</v>
      </c>
      <c r="O39" s="166"/>
      <c r="P39" s="166"/>
      <c r="Q39" s="166"/>
      <c r="R39" s="166"/>
      <c r="S39" s="166">
        <v>61000000</v>
      </c>
      <c r="T39" s="166">
        <v>515000000</v>
      </c>
      <c r="U39" s="166"/>
      <c r="V39" s="166"/>
      <c r="W39" s="166"/>
      <c r="X39" s="166">
        <v>19000000</v>
      </c>
      <c r="Y39" s="166">
        <f t="shared" ref="Y39:Y102" si="8">SUM(N39:X39)</f>
        <v>845000000</v>
      </c>
      <c r="Z39" s="166">
        <v>250000000</v>
      </c>
      <c r="AA39" s="166"/>
      <c r="AB39" s="166"/>
      <c r="AC39" s="166"/>
      <c r="AD39" s="166"/>
      <c r="AE39" s="166">
        <v>50000000</v>
      </c>
      <c r="AF39" s="166">
        <v>715000000</v>
      </c>
      <c r="AG39" s="166"/>
      <c r="AH39" s="166"/>
      <c r="AI39" s="166"/>
      <c r="AJ39" s="166">
        <v>15000000</v>
      </c>
      <c r="AK39" s="166">
        <f t="shared" ref="AK39:AK102" si="9">SUM(Z39:AJ39)</f>
        <v>1030000000</v>
      </c>
      <c r="AL39" s="166">
        <v>250000000</v>
      </c>
      <c r="AM39" s="166"/>
      <c r="AN39" s="166">
        <v>200000000</v>
      </c>
      <c r="AO39" s="166"/>
      <c r="AP39" s="166"/>
      <c r="AQ39" s="166"/>
      <c r="AR39" s="166">
        <v>425000000</v>
      </c>
      <c r="AS39" s="166"/>
      <c r="AT39" s="166"/>
      <c r="AU39" s="166"/>
      <c r="AV39" s="166"/>
      <c r="AW39" s="166">
        <f t="shared" ref="AW39:AW102" si="10">SUM(AL39:AV39)</f>
        <v>875000000</v>
      </c>
      <c r="AX39" s="166">
        <v>250000000</v>
      </c>
      <c r="AY39" s="166"/>
      <c r="AZ39" s="166">
        <v>200000000</v>
      </c>
      <c r="BA39" s="166"/>
      <c r="BB39" s="166"/>
      <c r="BC39" s="166"/>
      <c r="BD39" s="166">
        <v>400000000</v>
      </c>
      <c r="BE39" s="166"/>
      <c r="BF39" s="166"/>
      <c r="BG39" s="166"/>
      <c r="BH39" s="166"/>
      <c r="BI39" s="166">
        <f t="shared" ref="BI39:BI102" si="11">SUM(AX39:BH39)</f>
        <v>850000000</v>
      </c>
      <c r="BJ39" s="166">
        <f t="shared" si="7"/>
        <v>3600000000</v>
      </c>
    </row>
    <row r="40" spans="1:62">
      <c r="A40" s="642"/>
      <c r="B40" s="645"/>
      <c r="C40" s="645"/>
      <c r="D40" s="645"/>
      <c r="E40" s="645"/>
      <c r="F40" s="645"/>
      <c r="G40" s="163">
        <v>2201029</v>
      </c>
      <c r="H40" s="164" t="s">
        <v>483</v>
      </c>
      <c r="I40" s="163">
        <v>220102900</v>
      </c>
      <c r="J40" s="164" t="s">
        <v>484</v>
      </c>
      <c r="K40" s="165">
        <v>1100</v>
      </c>
      <c r="L40" s="166">
        <v>480000</v>
      </c>
      <c r="M40" s="166">
        <f t="shared" si="0"/>
        <v>528000000</v>
      </c>
      <c r="N40" s="166"/>
      <c r="O40" s="166"/>
      <c r="P40" s="166"/>
      <c r="Q40" s="166"/>
      <c r="R40" s="166"/>
      <c r="S40" s="166"/>
      <c r="T40" s="166">
        <v>127000000</v>
      </c>
      <c r="U40" s="166"/>
      <c r="V40" s="166"/>
      <c r="W40" s="166"/>
      <c r="X40" s="166"/>
      <c r="Y40" s="166">
        <f t="shared" si="8"/>
        <v>127000000</v>
      </c>
      <c r="Z40" s="166"/>
      <c r="AA40" s="166"/>
      <c r="AB40" s="166"/>
      <c r="AC40" s="166"/>
      <c r="AD40" s="166"/>
      <c r="AE40" s="166"/>
      <c r="AF40" s="166">
        <v>130000000</v>
      </c>
      <c r="AG40" s="166"/>
      <c r="AH40" s="166"/>
      <c r="AI40" s="166"/>
      <c r="AJ40" s="166"/>
      <c r="AK40" s="166">
        <f t="shared" si="9"/>
        <v>130000000</v>
      </c>
      <c r="AL40" s="166"/>
      <c r="AM40" s="166"/>
      <c r="AN40" s="166"/>
      <c r="AO40" s="166"/>
      <c r="AP40" s="166"/>
      <c r="AQ40" s="166"/>
      <c r="AR40" s="166">
        <v>135000000</v>
      </c>
      <c r="AS40" s="166"/>
      <c r="AT40" s="166"/>
      <c r="AU40" s="166"/>
      <c r="AV40" s="166"/>
      <c r="AW40" s="166">
        <f t="shared" si="10"/>
        <v>135000000</v>
      </c>
      <c r="AX40" s="166"/>
      <c r="AY40" s="166"/>
      <c r="AZ40" s="166"/>
      <c r="BA40" s="166"/>
      <c r="BB40" s="166"/>
      <c r="BC40" s="166"/>
      <c r="BD40" s="166">
        <v>136000000</v>
      </c>
      <c r="BE40" s="166"/>
      <c r="BF40" s="166"/>
      <c r="BG40" s="166"/>
      <c r="BH40" s="166"/>
      <c r="BI40" s="166">
        <f t="shared" si="11"/>
        <v>136000000</v>
      </c>
      <c r="BJ40" s="166">
        <f t="shared" si="7"/>
        <v>528000000</v>
      </c>
    </row>
    <row r="41" spans="1:62" ht="30.6">
      <c r="A41" s="642"/>
      <c r="B41" s="645"/>
      <c r="C41" s="645"/>
      <c r="D41" s="645"/>
      <c r="E41" s="645"/>
      <c r="F41" s="645"/>
      <c r="G41" s="163" t="s">
        <v>960</v>
      </c>
      <c r="H41" s="164" t="s">
        <v>1201</v>
      </c>
      <c r="I41" s="163" t="s">
        <v>961</v>
      </c>
      <c r="J41" s="164" t="s">
        <v>962</v>
      </c>
      <c r="K41" s="165">
        <v>4</v>
      </c>
      <c r="L41" s="166">
        <v>4000000000</v>
      </c>
      <c r="M41" s="166">
        <f t="shared" si="0"/>
        <v>16000000000</v>
      </c>
      <c r="N41" s="166">
        <v>290000000</v>
      </c>
      <c r="O41" s="166"/>
      <c r="P41" s="166">
        <v>3200000000</v>
      </c>
      <c r="Q41" s="166"/>
      <c r="R41" s="166"/>
      <c r="S41" s="166"/>
      <c r="T41" s="166"/>
      <c r="U41" s="166"/>
      <c r="V41" s="166"/>
      <c r="W41" s="166"/>
      <c r="X41" s="166">
        <v>15000000</v>
      </c>
      <c r="Y41" s="166">
        <f t="shared" si="8"/>
        <v>3505000000</v>
      </c>
      <c r="Z41" s="166">
        <v>400000000</v>
      </c>
      <c r="AA41" s="166"/>
      <c r="AB41" s="166">
        <v>3300000000</v>
      </c>
      <c r="AC41" s="166"/>
      <c r="AD41" s="166"/>
      <c r="AE41" s="166"/>
      <c r="AF41" s="166"/>
      <c r="AG41" s="166"/>
      <c r="AH41" s="166"/>
      <c r="AI41" s="166"/>
      <c r="AJ41" s="166">
        <v>20000000</v>
      </c>
      <c r="AK41" s="166">
        <f t="shared" si="9"/>
        <v>3720000000</v>
      </c>
      <c r="AL41" s="166">
        <v>500000000</v>
      </c>
      <c r="AM41" s="166"/>
      <c r="AN41" s="166">
        <v>3680000000</v>
      </c>
      <c r="AO41" s="166"/>
      <c r="AP41" s="166"/>
      <c r="AQ41" s="166">
        <v>200000000</v>
      </c>
      <c r="AR41" s="166"/>
      <c r="AS41" s="166"/>
      <c r="AT41" s="166"/>
      <c r="AU41" s="166"/>
      <c r="AV41" s="166"/>
      <c r="AW41" s="166">
        <f t="shared" si="10"/>
        <v>4380000000</v>
      </c>
      <c r="AX41" s="166">
        <v>500000000</v>
      </c>
      <c r="AY41" s="166"/>
      <c r="AZ41" s="166">
        <v>3680000000</v>
      </c>
      <c r="BA41" s="166"/>
      <c r="BB41" s="166"/>
      <c r="BC41" s="166">
        <v>215000000</v>
      </c>
      <c r="BD41" s="166"/>
      <c r="BE41" s="166"/>
      <c r="BF41" s="166"/>
      <c r="BG41" s="166"/>
      <c r="BH41" s="166"/>
      <c r="BI41" s="166">
        <f t="shared" si="11"/>
        <v>4395000000</v>
      </c>
      <c r="BJ41" s="166">
        <f t="shared" si="7"/>
        <v>16000000000</v>
      </c>
    </row>
    <row r="42" spans="1:62">
      <c r="A42" s="642"/>
      <c r="B42" s="645"/>
      <c r="C42" s="645"/>
      <c r="D42" s="645"/>
      <c r="E42" s="645"/>
      <c r="F42" s="645"/>
      <c r="G42" s="163" t="s">
        <v>960</v>
      </c>
      <c r="H42" s="164" t="s">
        <v>1201</v>
      </c>
      <c r="I42" s="163">
        <v>220107100</v>
      </c>
      <c r="J42" s="164" t="s">
        <v>1202</v>
      </c>
      <c r="K42" s="165">
        <v>4</v>
      </c>
      <c r="L42" s="166">
        <v>250000000</v>
      </c>
      <c r="M42" s="166">
        <f t="shared" si="0"/>
        <v>1000000000</v>
      </c>
      <c r="N42" s="166"/>
      <c r="O42" s="166"/>
      <c r="P42" s="166">
        <v>200000000</v>
      </c>
      <c r="Q42" s="166"/>
      <c r="R42" s="166"/>
      <c r="S42" s="166"/>
      <c r="T42" s="166"/>
      <c r="U42" s="166"/>
      <c r="V42" s="166"/>
      <c r="W42" s="166"/>
      <c r="X42" s="166"/>
      <c r="Y42" s="166">
        <f t="shared" si="8"/>
        <v>200000000</v>
      </c>
      <c r="Z42" s="166"/>
      <c r="AA42" s="166"/>
      <c r="AB42" s="166">
        <v>200000000</v>
      </c>
      <c r="AC42" s="166"/>
      <c r="AD42" s="166"/>
      <c r="AE42" s="166"/>
      <c r="AF42" s="166"/>
      <c r="AG42" s="166"/>
      <c r="AH42" s="166"/>
      <c r="AI42" s="166"/>
      <c r="AJ42" s="166"/>
      <c r="AK42" s="166">
        <f t="shared" si="9"/>
        <v>200000000</v>
      </c>
      <c r="AL42" s="166"/>
      <c r="AM42" s="166"/>
      <c r="AN42" s="166">
        <v>300000000</v>
      </c>
      <c r="AO42" s="166"/>
      <c r="AP42" s="166"/>
      <c r="AQ42" s="166"/>
      <c r="AR42" s="166"/>
      <c r="AS42" s="166"/>
      <c r="AT42" s="166"/>
      <c r="AU42" s="166"/>
      <c r="AV42" s="166"/>
      <c r="AW42" s="166">
        <f t="shared" si="10"/>
        <v>300000000</v>
      </c>
      <c r="AX42" s="166"/>
      <c r="AY42" s="166"/>
      <c r="AZ42" s="166">
        <v>300000000</v>
      </c>
      <c r="BA42" s="166"/>
      <c r="BB42" s="166"/>
      <c r="BC42" s="166"/>
      <c r="BD42" s="166"/>
      <c r="BE42" s="166"/>
      <c r="BF42" s="166"/>
      <c r="BG42" s="166"/>
      <c r="BH42" s="166"/>
      <c r="BI42" s="166">
        <f t="shared" si="11"/>
        <v>300000000</v>
      </c>
      <c r="BJ42" s="166">
        <f t="shared" si="7"/>
        <v>1000000000</v>
      </c>
    </row>
    <row r="43" spans="1:62" ht="20.45">
      <c r="A43" s="642"/>
      <c r="B43" s="645"/>
      <c r="C43" s="645"/>
      <c r="D43" s="645"/>
      <c r="E43" s="645"/>
      <c r="F43" s="645"/>
      <c r="G43" s="163">
        <v>2201034</v>
      </c>
      <c r="H43" s="164" t="s">
        <v>487</v>
      </c>
      <c r="I43" s="163">
        <v>220103400</v>
      </c>
      <c r="J43" s="164" t="s">
        <v>488</v>
      </c>
      <c r="K43" s="165">
        <v>200</v>
      </c>
      <c r="L43" s="166">
        <v>1200000</v>
      </c>
      <c r="M43" s="166">
        <f t="shared" si="0"/>
        <v>240000000</v>
      </c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>
        <f t="shared" si="8"/>
        <v>0</v>
      </c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>
        <f t="shared" si="9"/>
        <v>0</v>
      </c>
      <c r="AL43" s="166"/>
      <c r="AM43" s="166"/>
      <c r="AN43" s="166"/>
      <c r="AO43" s="166"/>
      <c r="AP43" s="166"/>
      <c r="AQ43" s="166"/>
      <c r="AR43" s="166"/>
      <c r="AS43" s="166">
        <v>120000000</v>
      </c>
      <c r="AT43" s="166"/>
      <c r="AU43" s="166"/>
      <c r="AV43" s="166"/>
      <c r="AW43" s="166">
        <f t="shared" si="10"/>
        <v>120000000</v>
      </c>
      <c r="AX43" s="166"/>
      <c r="AY43" s="166"/>
      <c r="AZ43" s="166"/>
      <c r="BA43" s="166"/>
      <c r="BB43" s="166"/>
      <c r="BC43" s="166"/>
      <c r="BD43" s="166"/>
      <c r="BE43" s="166">
        <v>120000000</v>
      </c>
      <c r="BF43" s="166"/>
      <c r="BG43" s="166"/>
      <c r="BH43" s="166"/>
      <c r="BI43" s="166">
        <f t="shared" si="11"/>
        <v>120000000</v>
      </c>
      <c r="BJ43" s="166">
        <f t="shared" si="7"/>
        <v>240000000</v>
      </c>
    </row>
    <row r="44" spans="1:62" ht="20.45">
      <c r="A44" s="642"/>
      <c r="B44" s="645"/>
      <c r="C44" s="645"/>
      <c r="D44" s="645"/>
      <c r="E44" s="645"/>
      <c r="F44" s="645"/>
      <c r="G44" s="163">
        <v>2201052</v>
      </c>
      <c r="H44" s="164" t="s">
        <v>489</v>
      </c>
      <c r="I44" s="163" t="s">
        <v>963</v>
      </c>
      <c r="J44" s="164" t="s">
        <v>964</v>
      </c>
      <c r="K44" s="165">
        <v>2</v>
      </c>
      <c r="L44" s="166">
        <v>80000000</v>
      </c>
      <c r="M44" s="166">
        <f t="shared" si="0"/>
        <v>160000000</v>
      </c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>
        <f t="shared" si="8"/>
        <v>0</v>
      </c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>
        <f t="shared" si="9"/>
        <v>0</v>
      </c>
      <c r="AL44" s="166">
        <v>80000000</v>
      </c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>
        <f t="shared" si="10"/>
        <v>80000000</v>
      </c>
      <c r="AX44" s="166">
        <v>80000000</v>
      </c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>
        <f t="shared" si="11"/>
        <v>80000000</v>
      </c>
      <c r="BJ44" s="166">
        <f t="shared" si="7"/>
        <v>160000000</v>
      </c>
    </row>
    <row r="45" spans="1:62">
      <c r="A45" s="642"/>
      <c r="B45" s="646"/>
      <c r="C45" s="646"/>
      <c r="D45" s="645"/>
      <c r="E45" s="646"/>
      <c r="F45" s="646"/>
      <c r="G45" s="163">
        <v>2201069</v>
      </c>
      <c r="H45" s="164" t="s">
        <v>491</v>
      </c>
      <c r="I45" s="163" t="s">
        <v>965</v>
      </c>
      <c r="J45" s="164" t="s">
        <v>436</v>
      </c>
      <c r="K45" s="165">
        <v>4</v>
      </c>
      <c r="L45" s="166">
        <v>200000000</v>
      </c>
      <c r="M45" s="166">
        <f t="shared" si="0"/>
        <v>800000000</v>
      </c>
      <c r="N45" s="166">
        <v>160000000</v>
      </c>
      <c r="O45" s="166"/>
      <c r="P45" s="166"/>
      <c r="Q45" s="166"/>
      <c r="R45" s="166"/>
      <c r="S45" s="166">
        <v>109000000</v>
      </c>
      <c r="T45" s="166"/>
      <c r="U45" s="166"/>
      <c r="V45" s="166"/>
      <c r="W45" s="166"/>
      <c r="X45" s="166"/>
      <c r="Y45" s="166">
        <f t="shared" si="8"/>
        <v>269000000</v>
      </c>
      <c r="Z45" s="166">
        <v>100000000</v>
      </c>
      <c r="AA45" s="166"/>
      <c r="AB45" s="166"/>
      <c r="AC45" s="166"/>
      <c r="AD45" s="166"/>
      <c r="AE45" s="166">
        <v>50000000</v>
      </c>
      <c r="AF45" s="166"/>
      <c r="AG45" s="166"/>
      <c r="AH45" s="166"/>
      <c r="AI45" s="166"/>
      <c r="AJ45" s="166"/>
      <c r="AK45" s="166">
        <f t="shared" si="9"/>
        <v>150000000</v>
      </c>
      <c r="AL45" s="166">
        <v>100000000</v>
      </c>
      <c r="AM45" s="166"/>
      <c r="AN45" s="166"/>
      <c r="AO45" s="166"/>
      <c r="AP45" s="166"/>
      <c r="AQ45" s="166">
        <v>59000000</v>
      </c>
      <c r="AR45" s="166"/>
      <c r="AS45" s="166"/>
      <c r="AT45" s="166"/>
      <c r="AU45" s="166"/>
      <c r="AV45" s="166"/>
      <c r="AW45" s="166">
        <f t="shared" si="10"/>
        <v>159000000</v>
      </c>
      <c r="AX45" s="166">
        <v>150000000</v>
      </c>
      <c r="AY45" s="166"/>
      <c r="AZ45" s="166"/>
      <c r="BA45" s="166"/>
      <c r="BB45" s="166"/>
      <c r="BC45" s="166">
        <v>72000000</v>
      </c>
      <c r="BD45" s="166"/>
      <c r="BE45" s="166"/>
      <c r="BF45" s="166"/>
      <c r="BG45" s="166"/>
      <c r="BH45" s="166"/>
      <c r="BI45" s="166">
        <f t="shared" si="11"/>
        <v>222000000</v>
      </c>
      <c r="BJ45" s="166">
        <f t="shared" si="7"/>
        <v>800000000</v>
      </c>
    </row>
    <row r="46" spans="1:62" ht="30.6">
      <c r="A46" s="642"/>
      <c r="B46" s="647">
        <v>22</v>
      </c>
      <c r="C46" s="647" t="s">
        <v>442</v>
      </c>
      <c r="D46" s="645"/>
      <c r="E46" s="647">
        <v>2202</v>
      </c>
      <c r="F46" s="647" t="s">
        <v>966</v>
      </c>
      <c r="G46" s="163">
        <v>2202005</v>
      </c>
      <c r="H46" s="164" t="s">
        <v>444</v>
      </c>
      <c r="I46" s="163" t="s">
        <v>967</v>
      </c>
      <c r="J46" s="164" t="s">
        <v>445</v>
      </c>
      <c r="K46" s="165">
        <v>120</v>
      </c>
      <c r="L46" s="166">
        <v>3000000</v>
      </c>
      <c r="M46" s="166">
        <f t="shared" si="0"/>
        <v>360000000</v>
      </c>
      <c r="N46" s="166">
        <v>100000000</v>
      </c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>
        <f t="shared" si="8"/>
        <v>100000000</v>
      </c>
      <c r="Z46" s="166">
        <v>80000000</v>
      </c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>
        <f t="shared" si="9"/>
        <v>80000000</v>
      </c>
      <c r="AL46" s="166">
        <v>100000000</v>
      </c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>
        <f t="shared" si="10"/>
        <v>100000000</v>
      </c>
      <c r="AX46" s="166">
        <v>80000000</v>
      </c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>
        <f t="shared" si="11"/>
        <v>80000000</v>
      </c>
      <c r="BJ46" s="166">
        <f t="shared" si="7"/>
        <v>360000000</v>
      </c>
    </row>
    <row r="47" spans="1:62" ht="30.6">
      <c r="A47" s="642"/>
      <c r="B47" s="645"/>
      <c r="C47" s="645"/>
      <c r="D47" s="645"/>
      <c r="E47" s="645"/>
      <c r="F47" s="645"/>
      <c r="G47" s="163">
        <v>2202007</v>
      </c>
      <c r="H47" s="164" t="s">
        <v>446</v>
      </c>
      <c r="I47" s="163">
        <v>220200700</v>
      </c>
      <c r="J47" s="164" t="s">
        <v>447</v>
      </c>
      <c r="K47" s="165">
        <v>120</v>
      </c>
      <c r="L47" s="166">
        <v>2000000</v>
      </c>
      <c r="M47" s="166">
        <f t="shared" si="0"/>
        <v>240000000</v>
      </c>
      <c r="N47" s="166">
        <v>50000000</v>
      </c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>
        <f t="shared" si="8"/>
        <v>50000000</v>
      </c>
      <c r="Z47" s="166">
        <v>50000000</v>
      </c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>
        <f t="shared" si="9"/>
        <v>50000000</v>
      </c>
      <c r="AL47" s="166">
        <v>70000000</v>
      </c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>
        <f t="shared" si="10"/>
        <v>70000000</v>
      </c>
      <c r="AX47" s="166">
        <v>70000000</v>
      </c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>
        <f t="shared" si="11"/>
        <v>70000000</v>
      </c>
      <c r="BJ47" s="166">
        <f t="shared" si="7"/>
        <v>240000000</v>
      </c>
    </row>
    <row r="48" spans="1:62">
      <c r="A48" s="642"/>
      <c r="B48" s="647">
        <v>43</v>
      </c>
      <c r="C48" s="647" t="s">
        <v>368</v>
      </c>
      <c r="D48" s="647" t="s">
        <v>1203</v>
      </c>
      <c r="E48" s="647">
        <v>4301</v>
      </c>
      <c r="F48" s="647" t="s">
        <v>1204</v>
      </c>
      <c r="G48" s="163">
        <v>4301003</v>
      </c>
      <c r="H48" s="164" t="s">
        <v>370</v>
      </c>
      <c r="I48" s="163">
        <v>430100300</v>
      </c>
      <c r="J48" s="164" t="s">
        <v>371</v>
      </c>
      <c r="K48" s="165">
        <v>4</v>
      </c>
      <c r="L48" s="166">
        <v>2000000000</v>
      </c>
      <c r="M48" s="166">
        <f t="shared" si="0"/>
        <v>8000000000</v>
      </c>
      <c r="N48" s="166">
        <v>200000000</v>
      </c>
      <c r="O48" s="166"/>
      <c r="P48" s="166"/>
      <c r="Q48" s="166"/>
      <c r="R48" s="166"/>
      <c r="S48" s="166"/>
      <c r="T48" s="166"/>
      <c r="U48" s="166"/>
      <c r="V48" s="166">
        <v>1400000000</v>
      </c>
      <c r="W48" s="166"/>
      <c r="X48" s="166"/>
      <c r="Y48" s="166">
        <f t="shared" si="8"/>
        <v>1600000000</v>
      </c>
      <c r="Z48" s="166">
        <v>1650000000</v>
      </c>
      <c r="AA48" s="166"/>
      <c r="AB48" s="166"/>
      <c r="AC48" s="166"/>
      <c r="AD48" s="166"/>
      <c r="AE48" s="166">
        <v>200000000</v>
      </c>
      <c r="AF48" s="166"/>
      <c r="AG48" s="166"/>
      <c r="AH48" s="166">
        <v>85000000</v>
      </c>
      <c r="AI48" s="166"/>
      <c r="AJ48" s="166"/>
      <c r="AK48" s="166">
        <f t="shared" si="9"/>
        <v>1935000000</v>
      </c>
      <c r="AL48" s="166">
        <v>800000000</v>
      </c>
      <c r="AM48" s="166"/>
      <c r="AN48" s="166"/>
      <c r="AO48" s="166"/>
      <c r="AP48" s="166"/>
      <c r="AQ48" s="166">
        <v>1200000000</v>
      </c>
      <c r="AR48" s="166"/>
      <c r="AS48" s="166"/>
      <c r="AT48" s="166"/>
      <c r="AU48" s="166"/>
      <c r="AV48" s="166">
        <v>200000000</v>
      </c>
      <c r="AW48" s="166">
        <f t="shared" si="10"/>
        <v>2200000000</v>
      </c>
      <c r="AX48" s="166">
        <v>1000000000</v>
      </c>
      <c r="AY48" s="166"/>
      <c r="AZ48" s="166"/>
      <c r="BA48" s="166"/>
      <c r="BB48" s="166"/>
      <c r="BC48" s="166">
        <v>1000000000</v>
      </c>
      <c r="BD48" s="166"/>
      <c r="BE48" s="166"/>
      <c r="BF48" s="166"/>
      <c r="BG48" s="166"/>
      <c r="BH48" s="166">
        <v>265000000</v>
      </c>
      <c r="BI48" s="166">
        <f t="shared" si="11"/>
        <v>2265000000</v>
      </c>
      <c r="BJ48" s="166">
        <f t="shared" si="7"/>
        <v>8000000000</v>
      </c>
    </row>
    <row r="49" spans="1:62">
      <c r="A49" s="642"/>
      <c r="B49" s="645"/>
      <c r="C49" s="645"/>
      <c r="D49" s="645"/>
      <c r="E49" s="645"/>
      <c r="F49" s="645"/>
      <c r="G49" s="163">
        <v>4301004</v>
      </c>
      <c r="H49" s="164" t="s">
        <v>372</v>
      </c>
      <c r="I49" s="163">
        <v>430100400</v>
      </c>
      <c r="J49" s="164" t="s">
        <v>373</v>
      </c>
      <c r="K49" s="165">
        <v>4</v>
      </c>
      <c r="L49" s="166">
        <v>362500000</v>
      </c>
      <c r="M49" s="166">
        <f t="shared" si="0"/>
        <v>1450000000</v>
      </c>
      <c r="N49" s="166">
        <v>180000000</v>
      </c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>
        <f t="shared" si="8"/>
        <v>180000000</v>
      </c>
      <c r="Z49" s="166">
        <v>170000000</v>
      </c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>
        <f t="shared" si="9"/>
        <v>170000000</v>
      </c>
      <c r="AL49" s="166">
        <v>340000000</v>
      </c>
      <c r="AM49" s="166"/>
      <c r="AN49" s="166"/>
      <c r="AO49" s="166"/>
      <c r="AP49" s="166"/>
      <c r="AQ49" s="166">
        <v>160000000</v>
      </c>
      <c r="AR49" s="166"/>
      <c r="AS49" s="166"/>
      <c r="AT49" s="166"/>
      <c r="AU49" s="166"/>
      <c r="AV49" s="166"/>
      <c r="AW49" s="166">
        <f t="shared" si="10"/>
        <v>500000000</v>
      </c>
      <c r="AX49" s="166">
        <v>400000000</v>
      </c>
      <c r="AY49" s="166"/>
      <c r="AZ49" s="166"/>
      <c r="BA49" s="166"/>
      <c r="BB49" s="166"/>
      <c r="BC49" s="166">
        <v>200000000</v>
      </c>
      <c r="BD49" s="166"/>
      <c r="BE49" s="166"/>
      <c r="BF49" s="166"/>
      <c r="BG49" s="166"/>
      <c r="BH49" s="166"/>
      <c r="BI49" s="166">
        <f t="shared" si="11"/>
        <v>600000000</v>
      </c>
      <c r="BJ49" s="166">
        <f t="shared" si="7"/>
        <v>1450000000</v>
      </c>
    </row>
    <row r="50" spans="1:62">
      <c r="A50" s="642"/>
      <c r="B50" s="645"/>
      <c r="C50" s="645"/>
      <c r="D50" s="645"/>
      <c r="E50" s="645"/>
      <c r="F50" s="645"/>
      <c r="G50" s="163">
        <v>4301007</v>
      </c>
      <c r="H50" s="164" t="s">
        <v>374</v>
      </c>
      <c r="I50" s="163">
        <v>430100702</v>
      </c>
      <c r="J50" s="164" t="s">
        <v>375</v>
      </c>
      <c r="K50" s="165">
        <v>10</v>
      </c>
      <c r="L50" s="166">
        <v>31000000</v>
      </c>
      <c r="M50" s="166">
        <f t="shared" si="0"/>
        <v>310000000</v>
      </c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>
        <f t="shared" si="8"/>
        <v>0</v>
      </c>
      <c r="Z50" s="166">
        <v>50000000</v>
      </c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>
        <f t="shared" si="9"/>
        <v>50000000</v>
      </c>
      <c r="AL50" s="166">
        <v>120000000</v>
      </c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>
        <f t="shared" si="10"/>
        <v>120000000</v>
      </c>
      <c r="AX50" s="166">
        <v>140000000</v>
      </c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>
        <f t="shared" si="11"/>
        <v>140000000</v>
      </c>
      <c r="BJ50" s="166">
        <f t="shared" si="7"/>
        <v>310000000</v>
      </c>
    </row>
    <row r="51" spans="1:62">
      <c r="A51" s="642"/>
      <c r="B51" s="645"/>
      <c r="C51" s="645"/>
      <c r="D51" s="645"/>
      <c r="E51" s="645"/>
      <c r="F51" s="645"/>
      <c r="G51" s="163">
        <v>4301009</v>
      </c>
      <c r="H51" s="164" t="s">
        <v>376</v>
      </c>
      <c r="I51" s="163">
        <v>400202100</v>
      </c>
      <c r="J51" s="164" t="s">
        <v>377</v>
      </c>
      <c r="K51" s="165">
        <v>5</v>
      </c>
      <c r="L51" s="166">
        <v>200000000</v>
      </c>
      <c r="M51" s="166">
        <f t="shared" si="0"/>
        <v>1000000000</v>
      </c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>
        <f t="shared" si="8"/>
        <v>0</v>
      </c>
      <c r="Z51" s="166">
        <v>150000000</v>
      </c>
      <c r="AA51" s="166"/>
      <c r="AB51" s="166"/>
      <c r="AC51" s="166"/>
      <c r="AD51" s="166"/>
      <c r="AE51" s="166">
        <v>40000000</v>
      </c>
      <c r="AF51" s="166"/>
      <c r="AG51" s="166"/>
      <c r="AH51" s="166"/>
      <c r="AI51" s="166"/>
      <c r="AJ51" s="166">
        <v>10000000</v>
      </c>
      <c r="AK51" s="166">
        <f t="shared" si="9"/>
        <v>200000000</v>
      </c>
      <c r="AL51" s="166">
        <v>200000000</v>
      </c>
      <c r="AM51" s="166"/>
      <c r="AN51" s="166"/>
      <c r="AO51" s="166"/>
      <c r="AP51" s="166"/>
      <c r="AQ51" s="166">
        <v>200000000</v>
      </c>
      <c r="AR51" s="166"/>
      <c r="AS51" s="166"/>
      <c r="AT51" s="166"/>
      <c r="AU51" s="166"/>
      <c r="AV51" s="166"/>
      <c r="AW51" s="166">
        <f t="shared" si="10"/>
        <v>400000000</v>
      </c>
      <c r="AX51" s="166">
        <v>200000000</v>
      </c>
      <c r="AY51" s="166"/>
      <c r="AZ51" s="166"/>
      <c r="BA51" s="166"/>
      <c r="BB51" s="166"/>
      <c r="BC51" s="166">
        <v>200000000</v>
      </c>
      <c r="BD51" s="166"/>
      <c r="BE51" s="166"/>
      <c r="BF51" s="166"/>
      <c r="BG51" s="166"/>
      <c r="BH51" s="166"/>
      <c r="BI51" s="166">
        <f t="shared" si="11"/>
        <v>400000000</v>
      </c>
      <c r="BJ51" s="166">
        <f t="shared" si="7"/>
        <v>1000000000</v>
      </c>
    </row>
    <row r="52" spans="1:62">
      <c r="A52" s="642"/>
      <c r="B52" s="645"/>
      <c r="C52" s="645"/>
      <c r="D52" s="645"/>
      <c r="E52" s="645"/>
      <c r="F52" s="645"/>
      <c r="G52" s="163">
        <v>4301024</v>
      </c>
      <c r="H52" s="164" t="s">
        <v>378</v>
      </c>
      <c r="I52" s="163">
        <v>430102400</v>
      </c>
      <c r="J52" s="164" t="s">
        <v>379</v>
      </c>
      <c r="K52" s="165">
        <v>3</v>
      </c>
      <c r="L52" s="166">
        <v>80000000</v>
      </c>
      <c r="M52" s="166">
        <f t="shared" si="0"/>
        <v>240000000</v>
      </c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>
        <f t="shared" si="8"/>
        <v>0</v>
      </c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6">
        <f t="shared" si="9"/>
        <v>0</v>
      </c>
      <c r="AL52" s="166">
        <v>160000000</v>
      </c>
      <c r="AM52" s="166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>
        <f t="shared" si="10"/>
        <v>160000000</v>
      </c>
      <c r="AX52" s="166">
        <v>80000000</v>
      </c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>
        <f t="shared" si="11"/>
        <v>80000000</v>
      </c>
      <c r="BJ52" s="166">
        <f t="shared" si="7"/>
        <v>240000000</v>
      </c>
    </row>
    <row r="53" spans="1:62" ht="20.45">
      <c r="A53" s="642"/>
      <c r="B53" s="645"/>
      <c r="C53" s="645"/>
      <c r="D53" s="645"/>
      <c r="E53" s="645"/>
      <c r="F53" s="645"/>
      <c r="G53" s="163">
        <v>4301032</v>
      </c>
      <c r="H53" s="164" t="s">
        <v>380</v>
      </c>
      <c r="I53" s="163">
        <v>430103200</v>
      </c>
      <c r="J53" s="164" t="s">
        <v>381</v>
      </c>
      <c r="K53" s="165">
        <v>7</v>
      </c>
      <c r="L53" s="167">
        <v>50000000</v>
      </c>
      <c r="M53" s="166">
        <f t="shared" si="0"/>
        <v>350000000</v>
      </c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>
        <f t="shared" si="8"/>
        <v>0</v>
      </c>
      <c r="Z53" s="166"/>
      <c r="AA53" s="166"/>
      <c r="AB53" s="166"/>
      <c r="AC53" s="166"/>
      <c r="AD53" s="166"/>
      <c r="AE53" s="166">
        <v>50000000</v>
      </c>
      <c r="AF53" s="166"/>
      <c r="AG53" s="166"/>
      <c r="AH53" s="166"/>
      <c r="AI53" s="166"/>
      <c r="AJ53" s="166"/>
      <c r="AK53" s="166">
        <f t="shared" si="9"/>
        <v>50000000</v>
      </c>
      <c r="AL53" s="166"/>
      <c r="AM53" s="166"/>
      <c r="AN53" s="166"/>
      <c r="AO53" s="166"/>
      <c r="AP53" s="166"/>
      <c r="AQ53" s="166">
        <v>150000000</v>
      </c>
      <c r="AR53" s="166"/>
      <c r="AS53" s="166"/>
      <c r="AT53" s="166"/>
      <c r="AU53" s="166"/>
      <c r="AV53" s="166"/>
      <c r="AW53" s="166">
        <f t="shared" si="10"/>
        <v>150000000</v>
      </c>
      <c r="AX53" s="166"/>
      <c r="AY53" s="166"/>
      <c r="AZ53" s="166"/>
      <c r="BA53" s="166"/>
      <c r="BB53" s="166"/>
      <c r="BC53" s="166">
        <v>150000000</v>
      </c>
      <c r="BD53" s="166"/>
      <c r="BE53" s="166"/>
      <c r="BF53" s="166"/>
      <c r="BG53" s="166"/>
      <c r="BH53" s="166"/>
      <c r="BI53" s="166">
        <f t="shared" si="11"/>
        <v>150000000</v>
      </c>
      <c r="BJ53" s="166">
        <f t="shared" si="7"/>
        <v>350000000</v>
      </c>
    </row>
    <row r="54" spans="1:62" ht="20.45">
      <c r="A54" s="642"/>
      <c r="B54" s="645"/>
      <c r="C54" s="645"/>
      <c r="D54" s="645"/>
      <c r="E54" s="645"/>
      <c r="F54" s="645"/>
      <c r="G54" s="163">
        <v>4301037</v>
      </c>
      <c r="H54" s="164" t="s">
        <v>382</v>
      </c>
      <c r="I54" s="163">
        <v>430103700</v>
      </c>
      <c r="J54" s="164" t="s">
        <v>383</v>
      </c>
      <c r="K54" s="165">
        <v>1000</v>
      </c>
      <c r="L54" s="166">
        <v>100000</v>
      </c>
      <c r="M54" s="166">
        <f t="shared" si="0"/>
        <v>100000000</v>
      </c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>
        <f t="shared" si="8"/>
        <v>0</v>
      </c>
      <c r="Z54" s="166"/>
      <c r="AA54" s="166"/>
      <c r="AB54" s="166"/>
      <c r="AC54" s="166"/>
      <c r="AD54" s="166"/>
      <c r="AE54" s="166">
        <v>20000000</v>
      </c>
      <c r="AF54" s="166"/>
      <c r="AG54" s="166"/>
      <c r="AH54" s="166"/>
      <c r="AI54" s="166"/>
      <c r="AJ54" s="166"/>
      <c r="AK54" s="166">
        <f t="shared" si="9"/>
        <v>20000000</v>
      </c>
      <c r="AL54" s="166"/>
      <c r="AM54" s="166"/>
      <c r="AN54" s="166"/>
      <c r="AO54" s="166"/>
      <c r="AP54" s="166"/>
      <c r="AQ54" s="166">
        <v>40000000</v>
      </c>
      <c r="AR54" s="166"/>
      <c r="AS54" s="166"/>
      <c r="AT54" s="166"/>
      <c r="AU54" s="166"/>
      <c r="AV54" s="166"/>
      <c r="AW54" s="166">
        <f t="shared" si="10"/>
        <v>40000000</v>
      </c>
      <c r="AX54" s="166"/>
      <c r="AY54" s="166"/>
      <c r="AZ54" s="166"/>
      <c r="BA54" s="166"/>
      <c r="BB54" s="166"/>
      <c r="BC54" s="166">
        <v>40000000</v>
      </c>
      <c r="BD54" s="166"/>
      <c r="BE54" s="166"/>
      <c r="BF54" s="166"/>
      <c r="BG54" s="166"/>
      <c r="BH54" s="166"/>
      <c r="BI54" s="166">
        <f t="shared" si="11"/>
        <v>40000000</v>
      </c>
      <c r="BJ54" s="166">
        <f t="shared" si="7"/>
        <v>100000000</v>
      </c>
    </row>
    <row r="55" spans="1:62" ht="20.45">
      <c r="A55" s="642"/>
      <c r="B55" s="645"/>
      <c r="C55" s="645"/>
      <c r="D55" s="645"/>
      <c r="E55" s="645"/>
      <c r="F55" s="645"/>
      <c r="G55" s="163" t="s">
        <v>970</v>
      </c>
      <c r="H55" s="164" t="s">
        <v>971</v>
      </c>
      <c r="I55" s="163" t="s">
        <v>972</v>
      </c>
      <c r="J55" s="164" t="s">
        <v>973</v>
      </c>
      <c r="K55" s="165">
        <v>3</v>
      </c>
      <c r="L55" s="166">
        <v>50000000</v>
      </c>
      <c r="M55" s="166">
        <f t="shared" si="0"/>
        <v>150000000</v>
      </c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>
        <f t="shared" si="8"/>
        <v>0</v>
      </c>
      <c r="Z55" s="166"/>
      <c r="AA55" s="166"/>
      <c r="AB55" s="166"/>
      <c r="AC55" s="166"/>
      <c r="AD55" s="166"/>
      <c r="AE55" s="166">
        <v>50000000</v>
      </c>
      <c r="AF55" s="166"/>
      <c r="AG55" s="166"/>
      <c r="AH55" s="166"/>
      <c r="AI55" s="166"/>
      <c r="AJ55" s="166"/>
      <c r="AK55" s="166">
        <f t="shared" si="9"/>
        <v>50000000</v>
      </c>
      <c r="AL55" s="166"/>
      <c r="AM55" s="166"/>
      <c r="AN55" s="166"/>
      <c r="AO55" s="166"/>
      <c r="AP55" s="166"/>
      <c r="AQ55" s="166">
        <v>50000000</v>
      </c>
      <c r="AR55" s="166"/>
      <c r="AS55" s="166"/>
      <c r="AT55" s="166"/>
      <c r="AU55" s="166"/>
      <c r="AV55" s="166"/>
      <c r="AW55" s="166">
        <f t="shared" si="10"/>
        <v>50000000</v>
      </c>
      <c r="AX55" s="166"/>
      <c r="AY55" s="166"/>
      <c r="AZ55" s="166"/>
      <c r="BA55" s="166"/>
      <c r="BB55" s="166"/>
      <c r="BC55" s="166">
        <v>50000000</v>
      </c>
      <c r="BD55" s="166"/>
      <c r="BE55" s="166"/>
      <c r="BF55" s="166"/>
      <c r="BG55" s="166"/>
      <c r="BH55" s="166"/>
      <c r="BI55" s="166">
        <f t="shared" si="11"/>
        <v>50000000</v>
      </c>
      <c r="BJ55" s="166">
        <f t="shared" si="7"/>
        <v>150000000</v>
      </c>
    </row>
    <row r="56" spans="1:62" ht="20.45">
      <c r="A56" s="642"/>
      <c r="B56" s="646"/>
      <c r="C56" s="646"/>
      <c r="D56" s="645"/>
      <c r="E56" s="646"/>
      <c r="F56" s="646"/>
      <c r="G56" s="163" t="s">
        <v>974</v>
      </c>
      <c r="H56" s="164" t="s">
        <v>975</v>
      </c>
      <c r="I56" s="163" t="s">
        <v>976</v>
      </c>
      <c r="J56" s="164" t="s">
        <v>977</v>
      </c>
      <c r="K56" s="165">
        <v>1</v>
      </c>
      <c r="L56" s="166">
        <v>120000000</v>
      </c>
      <c r="M56" s="166">
        <f t="shared" si="0"/>
        <v>120000000</v>
      </c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>
        <f t="shared" si="8"/>
        <v>0</v>
      </c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>
        <f t="shared" si="9"/>
        <v>0</v>
      </c>
      <c r="AL56" s="166"/>
      <c r="AM56" s="166"/>
      <c r="AN56" s="166"/>
      <c r="AO56" s="166"/>
      <c r="AP56" s="166"/>
      <c r="AQ56" s="166">
        <v>120000000</v>
      </c>
      <c r="AR56" s="166"/>
      <c r="AS56" s="166"/>
      <c r="AT56" s="166"/>
      <c r="AU56" s="166"/>
      <c r="AV56" s="166"/>
      <c r="AW56" s="166">
        <f t="shared" si="10"/>
        <v>120000000</v>
      </c>
      <c r="AX56" s="166"/>
      <c r="AY56" s="166"/>
      <c r="AZ56" s="166"/>
      <c r="BA56" s="166"/>
      <c r="BB56" s="166"/>
      <c r="BC56" s="166"/>
      <c r="BD56" s="166"/>
      <c r="BE56" s="166"/>
      <c r="BF56" s="166"/>
      <c r="BG56" s="166"/>
      <c r="BH56" s="166"/>
      <c r="BI56" s="166">
        <f t="shared" si="11"/>
        <v>0</v>
      </c>
      <c r="BJ56" s="166">
        <f t="shared" si="7"/>
        <v>120000000</v>
      </c>
    </row>
    <row r="57" spans="1:62" ht="20.45">
      <c r="A57" s="642"/>
      <c r="B57" s="647">
        <v>43</v>
      </c>
      <c r="C57" s="647" t="s">
        <v>368</v>
      </c>
      <c r="D57" s="645"/>
      <c r="E57" s="647">
        <v>4301</v>
      </c>
      <c r="F57" s="647" t="s">
        <v>978</v>
      </c>
      <c r="G57" s="163">
        <v>4301001</v>
      </c>
      <c r="H57" s="164" t="s">
        <v>971</v>
      </c>
      <c r="I57" s="163">
        <v>430100100</v>
      </c>
      <c r="J57" s="164" t="s">
        <v>524</v>
      </c>
      <c r="K57" s="165">
        <v>40</v>
      </c>
      <c r="L57" s="166">
        <v>5000000</v>
      </c>
      <c r="M57" s="166">
        <f t="shared" si="0"/>
        <v>200000000</v>
      </c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>
        <f t="shared" si="8"/>
        <v>0</v>
      </c>
      <c r="Z57" s="166"/>
      <c r="AA57" s="166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>
        <f t="shared" si="9"/>
        <v>0</v>
      </c>
      <c r="AL57" s="166">
        <v>50000000</v>
      </c>
      <c r="AM57" s="166"/>
      <c r="AN57" s="166"/>
      <c r="AO57" s="166"/>
      <c r="AP57" s="166"/>
      <c r="AQ57" s="166">
        <v>50000000</v>
      </c>
      <c r="AR57" s="166"/>
      <c r="AS57" s="166"/>
      <c r="AT57" s="166"/>
      <c r="AU57" s="166"/>
      <c r="AV57" s="166"/>
      <c r="AW57" s="166">
        <f t="shared" si="10"/>
        <v>100000000</v>
      </c>
      <c r="AX57" s="166">
        <v>50000000</v>
      </c>
      <c r="AY57" s="166"/>
      <c r="AZ57" s="166"/>
      <c r="BA57" s="166"/>
      <c r="BB57" s="166"/>
      <c r="BC57" s="166">
        <v>50000000</v>
      </c>
      <c r="BD57" s="166"/>
      <c r="BE57" s="166"/>
      <c r="BF57" s="166"/>
      <c r="BG57" s="166"/>
      <c r="BH57" s="166"/>
      <c r="BI57" s="166">
        <f t="shared" si="11"/>
        <v>100000000</v>
      </c>
      <c r="BJ57" s="166">
        <f t="shared" si="7"/>
        <v>200000000</v>
      </c>
    </row>
    <row r="58" spans="1:62">
      <c r="A58" s="642"/>
      <c r="B58" s="645">
        <v>43</v>
      </c>
      <c r="C58" s="645"/>
      <c r="D58" s="645"/>
      <c r="E58" s="645"/>
      <c r="F58" s="645"/>
      <c r="G58" s="163">
        <v>4301034</v>
      </c>
      <c r="H58" s="164" t="s">
        <v>979</v>
      </c>
      <c r="I58" s="163">
        <v>430103400</v>
      </c>
      <c r="J58" s="164" t="s">
        <v>980</v>
      </c>
      <c r="K58" s="165">
        <v>2</v>
      </c>
      <c r="L58" s="166">
        <v>120000000</v>
      </c>
      <c r="M58" s="166">
        <f t="shared" si="0"/>
        <v>240000000</v>
      </c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>
        <f t="shared" si="8"/>
        <v>0</v>
      </c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>
        <f t="shared" si="9"/>
        <v>0</v>
      </c>
      <c r="AL58" s="166">
        <v>60000000</v>
      </c>
      <c r="AM58" s="166"/>
      <c r="AN58" s="166"/>
      <c r="AO58" s="166"/>
      <c r="AP58" s="166"/>
      <c r="AQ58" s="166">
        <v>60000000</v>
      </c>
      <c r="AR58" s="166"/>
      <c r="AS58" s="166"/>
      <c r="AT58" s="166"/>
      <c r="AU58" s="166"/>
      <c r="AV58" s="166"/>
      <c r="AW58" s="166">
        <f t="shared" si="10"/>
        <v>120000000</v>
      </c>
      <c r="AX58" s="166">
        <v>60000000</v>
      </c>
      <c r="AY58" s="166"/>
      <c r="AZ58" s="166"/>
      <c r="BA58" s="166"/>
      <c r="BB58" s="166"/>
      <c r="BC58" s="166">
        <v>60000000</v>
      </c>
      <c r="BD58" s="166"/>
      <c r="BE58" s="166"/>
      <c r="BF58" s="166"/>
      <c r="BG58" s="166"/>
      <c r="BH58" s="166"/>
      <c r="BI58" s="166">
        <f t="shared" si="11"/>
        <v>120000000</v>
      </c>
      <c r="BJ58" s="166">
        <f t="shared" si="7"/>
        <v>240000000</v>
      </c>
    </row>
    <row r="59" spans="1:62">
      <c r="A59" s="642"/>
      <c r="B59" s="645">
        <v>43</v>
      </c>
      <c r="C59" s="645"/>
      <c r="D59" s="645"/>
      <c r="E59" s="645"/>
      <c r="F59" s="645"/>
      <c r="G59" s="163">
        <v>4301007</v>
      </c>
      <c r="H59" s="164" t="s">
        <v>982</v>
      </c>
      <c r="I59" s="163">
        <v>430100702</v>
      </c>
      <c r="J59" s="164" t="s">
        <v>375</v>
      </c>
      <c r="K59" s="165">
        <v>4</v>
      </c>
      <c r="L59" s="166">
        <v>60000000</v>
      </c>
      <c r="M59" s="166">
        <f t="shared" si="0"/>
        <v>240000000</v>
      </c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>
        <f t="shared" si="8"/>
        <v>0</v>
      </c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>
        <f t="shared" si="9"/>
        <v>0</v>
      </c>
      <c r="AL59" s="166"/>
      <c r="AM59" s="166"/>
      <c r="AN59" s="166"/>
      <c r="AO59" s="166"/>
      <c r="AP59" s="166"/>
      <c r="AQ59" s="166">
        <v>120000000</v>
      </c>
      <c r="AR59" s="166"/>
      <c r="AS59" s="166"/>
      <c r="AT59" s="166"/>
      <c r="AU59" s="166"/>
      <c r="AV59" s="166"/>
      <c r="AW59" s="166">
        <f t="shared" si="10"/>
        <v>120000000</v>
      </c>
      <c r="AX59" s="166"/>
      <c r="AY59" s="166"/>
      <c r="AZ59" s="166"/>
      <c r="BA59" s="166"/>
      <c r="BB59" s="166"/>
      <c r="BC59" s="166">
        <v>120000000</v>
      </c>
      <c r="BD59" s="166"/>
      <c r="BE59" s="166"/>
      <c r="BF59" s="166"/>
      <c r="BG59" s="166"/>
      <c r="BH59" s="166"/>
      <c r="BI59" s="166">
        <f t="shared" si="11"/>
        <v>120000000</v>
      </c>
      <c r="BJ59" s="166">
        <f t="shared" si="7"/>
        <v>240000000</v>
      </c>
    </row>
    <row r="60" spans="1:62">
      <c r="A60" s="642"/>
      <c r="B60" s="645">
        <v>43</v>
      </c>
      <c r="C60" s="645"/>
      <c r="D60" s="645"/>
      <c r="E60" s="647">
        <v>4302</v>
      </c>
      <c r="F60" s="645"/>
      <c r="G60" s="163">
        <v>4302001</v>
      </c>
      <c r="H60" s="164" t="s">
        <v>493</v>
      </c>
      <c r="I60" s="163">
        <v>430200100</v>
      </c>
      <c r="J60" s="164" t="s">
        <v>494</v>
      </c>
      <c r="K60" s="165">
        <v>20</v>
      </c>
      <c r="L60" s="166">
        <v>4000000</v>
      </c>
      <c r="M60" s="166">
        <f t="shared" si="0"/>
        <v>80000000</v>
      </c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>
        <f t="shared" si="8"/>
        <v>0</v>
      </c>
      <c r="Z60" s="166"/>
      <c r="AA60" s="166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>
        <f t="shared" si="9"/>
        <v>0</v>
      </c>
      <c r="AL60" s="166"/>
      <c r="AM60" s="166"/>
      <c r="AN60" s="166"/>
      <c r="AO60" s="166"/>
      <c r="AP60" s="166"/>
      <c r="AQ60" s="166">
        <v>40000000</v>
      </c>
      <c r="AR60" s="166"/>
      <c r="AS60" s="166"/>
      <c r="AT60" s="166"/>
      <c r="AU60" s="166"/>
      <c r="AV60" s="166"/>
      <c r="AW60" s="166">
        <f t="shared" si="10"/>
        <v>40000000</v>
      </c>
      <c r="AX60" s="166"/>
      <c r="AY60" s="166"/>
      <c r="AZ60" s="166"/>
      <c r="BA60" s="166"/>
      <c r="BB60" s="166"/>
      <c r="BC60" s="166">
        <v>40000000</v>
      </c>
      <c r="BD60" s="166"/>
      <c r="BE60" s="166"/>
      <c r="BF60" s="166"/>
      <c r="BG60" s="166"/>
      <c r="BH60" s="166"/>
      <c r="BI60" s="166">
        <f t="shared" si="11"/>
        <v>40000000</v>
      </c>
      <c r="BJ60" s="166">
        <f t="shared" si="7"/>
        <v>80000000</v>
      </c>
    </row>
    <row r="61" spans="1:62" ht="20.45">
      <c r="A61" s="642"/>
      <c r="B61" s="646">
        <v>43</v>
      </c>
      <c r="C61" s="646"/>
      <c r="D61" s="646"/>
      <c r="E61" s="646"/>
      <c r="F61" s="646"/>
      <c r="G61" s="163">
        <v>4301003</v>
      </c>
      <c r="H61" s="164" t="s">
        <v>370</v>
      </c>
      <c r="I61" s="163">
        <v>430100302</v>
      </c>
      <c r="J61" s="164" t="s">
        <v>983</v>
      </c>
      <c r="K61" s="165">
        <v>5</v>
      </c>
      <c r="L61" s="166">
        <v>60000000</v>
      </c>
      <c r="M61" s="166">
        <f t="shared" si="0"/>
        <v>300000000</v>
      </c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>
        <f t="shared" si="8"/>
        <v>0</v>
      </c>
      <c r="Z61" s="166"/>
      <c r="AA61" s="166"/>
      <c r="AB61" s="166"/>
      <c r="AC61" s="166"/>
      <c r="AD61" s="166"/>
      <c r="AE61" s="166">
        <v>60000000</v>
      </c>
      <c r="AF61" s="166"/>
      <c r="AG61" s="166"/>
      <c r="AH61" s="166"/>
      <c r="AI61" s="166"/>
      <c r="AJ61" s="166"/>
      <c r="AK61" s="166">
        <f t="shared" si="9"/>
        <v>60000000</v>
      </c>
      <c r="AL61" s="166"/>
      <c r="AM61" s="166"/>
      <c r="AN61" s="166"/>
      <c r="AO61" s="166"/>
      <c r="AP61" s="166"/>
      <c r="AQ61" s="166">
        <v>120000000</v>
      </c>
      <c r="AR61" s="166"/>
      <c r="AS61" s="166"/>
      <c r="AT61" s="166"/>
      <c r="AU61" s="166"/>
      <c r="AV61" s="166"/>
      <c r="AW61" s="166">
        <f t="shared" si="10"/>
        <v>120000000</v>
      </c>
      <c r="AX61" s="166"/>
      <c r="AY61" s="166"/>
      <c r="AZ61" s="166"/>
      <c r="BA61" s="166"/>
      <c r="BB61" s="166"/>
      <c r="BC61" s="166">
        <v>120000000</v>
      </c>
      <c r="BD61" s="166"/>
      <c r="BE61" s="166"/>
      <c r="BF61" s="166"/>
      <c r="BG61" s="166"/>
      <c r="BH61" s="166"/>
      <c r="BI61" s="166">
        <f t="shared" si="11"/>
        <v>120000000</v>
      </c>
      <c r="BJ61" s="166">
        <f t="shared" si="7"/>
        <v>300000000</v>
      </c>
    </row>
    <row r="62" spans="1:62">
      <c r="A62" s="642"/>
      <c r="B62" s="645">
        <v>33</v>
      </c>
      <c r="C62" s="645" t="s">
        <v>209</v>
      </c>
      <c r="D62" s="647" t="s">
        <v>1205</v>
      </c>
      <c r="E62" s="645">
        <v>3301</v>
      </c>
      <c r="F62" s="645" t="s">
        <v>754</v>
      </c>
      <c r="G62" s="168" t="s">
        <v>755</v>
      </c>
      <c r="H62" s="169" t="s">
        <v>756</v>
      </c>
      <c r="I62" s="168" t="s">
        <v>757</v>
      </c>
      <c r="J62" s="169" t="s">
        <v>756</v>
      </c>
      <c r="K62" s="170">
        <v>1</v>
      </c>
      <c r="L62" s="171">
        <v>280000000</v>
      </c>
      <c r="M62" s="171">
        <f t="shared" si="0"/>
        <v>280000000</v>
      </c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66">
        <f t="shared" si="8"/>
        <v>0</v>
      </c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66">
        <f t="shared" si="9"/>
        <v>0</v>
      </c>
      <c r="AL62" s="171">
        <v>100000000</v>
      </c>
      <c r="AM62" s="171"/>
      <c r="AN62" s="171"/>
      <c r="AO62" s="171"/>
      <c r="AP62" s="171"/>
      <c r="AQ62" s="171">
        <v>100000000</v>
      </c>
      <c r="AR62" s="171"/>
      <c r="AS62" s="171"/>
      <c r="AT62" s="171"/>
      <c r="AU62" s="171"/>
      <c r="AV62" s="171"/>
      <c r="AW62" s="166">
        <f t="shared" si="10"/>
        <v>200000000</v>
      </c>
      <c r="AX62" s="171">
        <v>50000000</v>
      </c>
      <c r="AY62" s="171"/>
      <c r="AZ62" s="171"/>
      <c r="BA62" s="171"/>
      <c r="BB62" s="171"/>
      <c r="BC62" s="171">
        <v>30000000</v>
      </c>
      <c r="BD62" s="171"/>
      <c r="BE62" s="171"/>
      <c r="BF62" s="171"/>
      <c r="BG62" s="171"/>
      <c r="BH62" s="171"/>
      <c r="BI62" s="166">
        <f t="shared" si="11"/>
        <v>80000000</v>
      </c>
      <c r="BJ62" s="171">
        <f t="shared" si="7"/>
        <v>280000000</v>
      </c>
    </row>
    <row r="63" spans="1:62">
      <c r="A63" s="642"/>
      <c r="B63" s="645"/>
      <c r="C63" s="645"/>
      <c r="D63" s="645"/>
      <c r="E63" s="645"/>
      <c r="F63" s="645"/>
      <c r="G63" s="163">
        <v>3301003</v>
      </c>
      <c r="H63" s="164" t="s">
        <v>211</v>
      </c>
      <c r="I63" s="163">
        <v>330100300</v>
      </c>
      <c r="J63" s="164" t="s">
        <v>211</v>
      </c>
      <c r="K63" s="165">
        <v>1</v>
      </c>
      <c r="L63" s="166">
        <v>100000000</v>
      </c>
      <c r="M63" s="166">
        <f t="shared" si="0"/>
        <v>100000000</v>
      </c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>
        <f t="shared" si="8"/>
        <v>0</v>
      </c>
      <c r="Z63" s="166">
        <v>50000000</v>
      </c>
      <c r="AA63" s="166"/>
      <c r="AB63" s="166"/>
      <c r="AC63" s="166"/>
      <c r="AD63" s="166"/>
      <c r="AE63" s="166">
        <v>50000000</v>
      </c>
      <c r="AF63" s="166"/>
      <c r="AG63" s="166"/>
      <c r="AH63" s="166"/>
      <c r="AI63" s="166"/>
      <c r="AJ63" s="166"/>
      <c r="AK63" s="166">
        <f t="shared" si="9"/>
        <v>100000000</v>
      </c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>
        <f t="shared" si="10"/>
        <v>0</v>
      </c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>
        <f t="shared" si="11"/>
        <v>0</v>
      </c>
      <c r="BJ63" s="166">
        <f t="shared" si="7"/>
        <v>100000000</v>
      </c>
    </row>
    <row r="64" spans="1:62">
      <c r="A64" s="642"/>
      <c r="B64" s="645"/>
      <c r="C64" s="645"/>
      <c r="D64" s="645"/>
      <c r="E64" s="645"/>
      <c r="F64" s="645"/>
      <c r="G64" s="163">
        <v>3301018</v>
      </c>
      <c r="H64" s="164" t="s">
        <v>212</v>
      </c>
      <c r="I64" s="163">
        <v>330101800</v>
      </c>
      <c r="J64" s="164" t="s">
        <v>212</v>
      </c>
      <c r="K64" s="165">
        <v>1</v>
      </c>
      <c r="L64" s="166">
        <v>80000000</v>
      </c>
      <c r="M64" s="166">
        <f t="shared" si="0"/>
        <v>80000000</v>
      </c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>
        <f t="shared" si="8"/>
        <v>0</v>
      </c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>
        <f t="shared" si="9"/>
        <v>0</v>
      </c>
      <c r="AL64" s="166"/>
      <c r="AM64" s="166"/>
      <c r="AN64" s="166"/>
      <c r="AO64" s="166"/>
      <c r="AP64" s="166"/>
      <c r="AQ64" s="166">
        <v>80000000</v>
      </c>
      <c r="AR64" s="166"/>
      <c r="AS64" s="166"/>
      <c r="AT64" s="166"/>
      <c r="AU64" s="166"/>
      <c r="AV64" s="166"/>
      <c r="AW64" s="166">
        <f t="shared" si="10"/>
        <v>80000000</v>
      </c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>
        <f t="shared" si="11"/>
        <v>0</v>
      </c>
      <c r="BJ64" s="166">
        <f t="shared" si="7"/>
        <v>80000000</v>
      </c>
    </row>
    <row r="65" spans="1:62" ht="20.45">
      <c r="A65" s="642"/>
      <c r="B65" s="645"/>
      <c r="C65" s="645"/>
      <c r="D65" s="645"/>
      <c r="E65" s="645"/>
      <c r="F65" s="645"/>
      <c r="G65" s="163">
        <v>3301053</v>
      </c>
      <c r="H65" s="164" t="s">
        <v>213</v>
      </c>
      <c r="I65" s="163">
        <v>330105300</v>
      </c>
      <c r="J65" s="164" t="s">
        <v>214</v>
      </c>
      <c r="K65" s="165">
        <v>4</v>
      </c>
      <c r="L65" s="166">
        <v>155000000</v>
      </c>
      <c r="M65" s="166">
        <f t="shared" si="0"/>
        <v>620000000</v>
      </c>
      <c r="N65" s="166">
        <v>65000000</v>
      </c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>
        <f t="shared" si="8"/>
        <v>65000000</v>
      </c>
      <c r="Z65" s="166">
        <v>100000000</v>
      </c>
      <c r="AA65" s="166"/>
      <c r="AB65" s="166"/>
      <c r="AC65" s="166"/>
      <c r="AD65" s="166"/>
      <c r="AE65" s="166">
        <v>65000000</v>
      </c>
      <c r="AF65" s="166"/>
      <c r="AG65" s="166"/>
      <c r="AH65" s="166"/>
      <c r="AI65" s="166"/>
      <c r="AJ65" s="166"/>
      <c r="AK65" s="166">
        <f t="shared" si="9"/>
        <v>165000000</v>
      </c>
      <c r="AL65" s="166">
        <v>110000000</v>
      </c>
      <c r="AM65" s="166"/>
      <c r="AN65" s="166"/>
      <c r="AO65" s="166"/>
      <c r="AP65" s="166"/>
      <c r="AQ65" s="166">
        <v>80000000</v>
      </c>
      <c r="AR65" s="166"/>
      <c r="AS65" s="166"/>
      <c r="AT65" s="166"/>
      <c r="AU65" s="166"/>
      <c r="AV65" s="166"/>
      <c r="AW65" s="166">
        <f t="shared" si="10"/>
        <v>190000000</v>
      </c>
      <c r="AX65" s="166">
        <v>120000000</v>
      </c>
      <c r="AY65" s="166"/>
      <c r="AZ65" s="166"/>
      <c r="BA65" s="166"/>
      <c r="BB65" s="166"/>
      <c r="BC65" s="166">
        <v>80000000</v>
      </c>
      <c r="BD65" s="166"/>
      <c r="BE65" s="166"/>
      <c r="BF65" s="166"/>
      <c r="BG65" s="166"/>
      <c r="BH65" s="166"/>
      <c r="BI65" s="166">
        <f t="shared" si="11"/>
        <v>200000000</v>
      </c>
      <c r="BJ65" s="166">
        <f t="shared" si="7"/>
        <v>620000000</v>
      </c>
    </row>
    <row r="66" spans="1:62" ht="20.45">
      <c r="A66" s="642"/>
      <c r="B66" s="645"/>
      <c r="C66" s="645"/>
      <c r="D66" s="645"/>
      <c r="E66" s="645"/>
      <c r="F66" s="645"/>
      <c r="G66" s="163">
        <v>3301061</v>
      </c>
      <c r="H66" s="164" t="s">
        <v>215</v>
      </c>
      <c r="I66" s="163">
        <v>330106104</v>
      </c>
      <c r="J66" s="164" t="s">
        <v>216</v>
      </c>
      <c r="K66" s="165">
        <v>4</v>
      </c>
      <c r="L66" s="166">
        <v>50000000</v>
      </c>
      <c r="M66" s="166">
        <f t="shared" si="0"/>
        <v>200000000</v>
      </c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>
        <f t="shared" si="8"/>
        <v>0</v>
      </c>
      <c r="Z66" s="166"/>
      <c r="AA66" s="166"/>
      <c r="AB66" s="166"/>
      <c r="AC66" s="166"/>
      <c r="AD66" s="166"/>
      <c r="AE66" s="166">
        <v>50000000</v>
      </c>
      <c r="AF66" s="166"/>
      <c r="AG66" s="166"/>
      <c r="AH66" s="166"/>
      <c r="AI66" s="166"/>
      <c r="AJ66" s="166"/>
      <c r="AK66" s="166">
        <f t="shared" si="9"/>
        <v>50000000</v>
      </c>
      <c r="AL66" s="166"/>
      <c r="AM66" s="166"/>
      <c r="AN66" s="166"/>
      <c r="AO66" s="166"/>
      <c r="AP66" s="166"/>
      <c r="AQ66" s="166">
        <v>75000000</v>
      </c>
      <c r="AR66" s="166"/>
      <c r="AS66" s="166"/>
      <c r="AT66" s="166"/>
      <c r="AU66" s="166"/>
      <c r="AV66" s="166"/>
      <c r="AW66" s="166">
        <f t="shared" si="10"/>
        <v>75000000</v>
      </c>
      <c r="AX66" s="166"/>
      <c r="AY66" s="166"/>
      <c r="AZ66" s="166"/>
      <c r="BA66" s="166"/>
      <c r="BB66" s="166"/>
      <c r="BC66" s="166">
        <v>75000000</v>
      </c>
      <c r="BD66" s="166"/>
      <c r="BE66" s="166"/>
      <c r="BF66" s="166"/>
      <c r="BG66" s="166"/>
      <c r="BH66" s="166"/>
      <c r="BI66" s="166">
        <f t="shared" si="11"/>
        <v>75000000</v>
      </c>
      <c r="BJ66" s="166">
        <f t="shared" si="7"/>
        <v>200000000</v>
      </c>
    </row>
    <row r="67" spans="1:62">
      <c r="A67" s="642"/>
      <c r="B67" s="645"/>
      <c r="C67" s="645"/>
      <c r="D67" s="645"/>
      <c r="E67" s="645"/>
      <c r="F67" s="645"/>
      <c r="G67" s="163">
        <v>3301068</v>
      </c>
      <c r="H67" s="164" t="s">
        <v>217</v>
      </c>
      <c r="I67" s="163">
        <v>330106800</v>
      </c>
      <c r="J67" s="164" t="s">
        <v>218</v>
      </c>
      <c r="K67" s="165">
        <v>3</v>
      </c>
      <c r="L67" s="166">
        <v>50000000</v>
      </c>
      <c r="M67" s="166">
        <f t="shared" ref="M67:M130" si="12">+K67*L67</f>
        <v>150000000</v>
      </c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>
        <f t="shared" si="8"/>
        <v>0</v>
      </c>
      <c r="Z67" s="166">
        <v>20000000</v>
      </c>
      <c r="AA67" s="166"/>
      <c r="AB67" s="166"/>
      <c r="AC67" s="166"/>
      <c r="AD67" s="166"/>
      <c r="AE67" s="166">
        <v>15000000</v>
      </c>
      <c r="AF67" s="166"/>
      <c r="AG67" s="166"/>
      <c r="AH67" s="166"/>
      <c r="AI67" s="166"/>
      <c r="AJ67" s="166"/>
      <c r="AK67" s="166">
        <f t="shared" si="9"/>
        <v>35000000</v>
      </c>
      <c r="AL67" s="166">
        <v>35000000</v>
      </c>
      <c r="AM67" s="166"/>
      <c r="AN67" s="166"/>
      <c r="AO67" s="166"/>
      <c r="AP67" s="166"/>
      <c r="AQ67" s="166">
        <v>20000000</v>
      </c>
      <c r="AR67" s="166"/>
      <c r="AS67" s="166"/>
      <c r="AT67" s="166"/>
      <c r="AU67" s="166"/>
      <c r="AV67" s="166"/>
      <c r="AW67" s="166">
        <f t="shared" si="10"/>
        <v>55000000</v>
      </c>
      <c r="AX67" s="166">
        <v>40000000</v>
      </c>
      <c r="AY67" s="166"/>
      <c r="AZ67" s="166"/>
      <c r="BA67" s="166"/>
      <c r="BB67" s="166"/>
      <c r="BC67" s="166">
        <v>20000000</v>
      </c>
      <c r="BD67" s="166"/>
      <c r="BE67" s="166"/>
      <c r="BF67" s="166"/>
      <c r="BG67" s="166"/>
      <c r="BH67" s="166"/>
      <c r="BI67" s="166">
        <f t="shared" si="11"/>
        <v>60000000</v>
      </c>
      <c r="BJ67" s="166">
        <f t="shared" si="7"/>
        <v>150000000</v>
      </c>
    </row>
    <row r="68" spans="1:62" ht="20.45">
      <c r="A68" s="642"/>
      <c r="B68" s="645"/>
      <c r="C68" s="645"/>
      <c r="D68" s="645"/>
      <c r="E68" s="645"/>
      <c r="F68" s="645"/>
      <c r="G68" s="163" t="s">
        <v>758</v>
      </c>
      <c r="H68" s="164" t="s">
        <v>759</v>
      </c>
      <c r="I68" s="163" t="s">
        <v>760</v>
      </c>
      <c r="J68" s="164" t="s">
        <v>761</v>
      </c>
      <c r="K68" s="165">
        <v>3</v>
      </c>
      <c r="L68" s="166">
        <v>40000000</v>
      </c>
      <c r="M68" s="166">
        <f t="shared" si="12"/>
        <v>120000000</v>
      </c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>
        <f t="shared" si="8"/>
        <v>0</v>
      </c>
      <c r="Z68" s="166"/>
      <c r="AA68" s="166">
        <v>40000000</v>
      </c>
      <c r="AB68" s="166"/>
      <c r="AC68" s="166"/>
      <c r="AD68" s="166"/>
      <c r="AE68" s="166"/>
      <c r="AF68" s="166"/>
      <c r="AG68" s="166"/>
      <c r="AH68" s="166"/>
      <c r="AI68" s="166"/>
      <c r="AJ68" s="166"/>
      <c r="AK68" s="166">
        <f t="shared" si="9"/>
        <v>40000000</v>
      </c>
      <c r="AL68" s="166">
        <v>40000000</v>
      </c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>
        <f t="shared" si="10"/>
        <v>40000000</v>
      </c>
      <c r="AX68" s="166">
        <v>40000000</v>
      </c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>
        <f t="shared" si="11"/>
        <v>40000000</v>
      </c>
      <c r="BJ68" s="166">
        <f t="shared" si="7"/>
        <v>120000000</v>
      </c>
    </row>
    <row r="69" spans="1:62">
      <c r="A69" s="642"/>
      <c r="B69" s="646"/>
      <c r="C69" s="646"/>
      <c r="D69" s="645"/>
      <c r="E69" s="646"/>
      <c r="F69" s="646"/>
      <c r="G69" s="163" t="s">
        <v>762</v>
      </c>
      <c r="H69" s="164" t="s">
        <v>172</v>
      </c>
      <c r="I69" s="163" t="s">
        <v>763</v>
      </c>
      <c r="J69" s="164" t="s">
        <v>172</v>
      </c>
      <c r="K69" s="165">
        <v>60</v>
      </c>
      <c r="L69" s="166">
        <v>1500000</v>
      </c>
      <c r="M69" s="166">
        <f t="shared" si="12"/>
        <v>90000000</v>
      </c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>
        <f t="shared" si="8"/>
        <v>0</v>
      </c>
      <c r="Z69" s="166"/>
      <c r="AA69" s="166"/>
      <c r="AB69" s="166"/>
      <c r="AC69" s="166"/>
      <c r="AD69" s="166"/>
      <c r="AE69" s="166">
        <v>30000000</v>
      </c>
      <c r="AF69" s="166"/>
      <c r="AG69" s="166"/>
      <c r="AH69" s="166"/>
      <c r="AI69" s="166"/>
      <c r="AJ69" s="166"/>
      <c r="AK69" s="166">
        <f t="shared" si="9"/>
        <v>30000000</v>
      </c>
      <c r="AL69" s="166"/>
      <c r="AM69" s="166"/>
      <c r="AN69" s="166"/>
      <c r="AO69" s="166"/>
      <c r="AP69" s="166"/>
      <c r="AQ69" s="166">
        <v>30000000</v>
      </c>
      <c r="AR69" s="166"/>
      <c r="AS69" s="166"/>
      <c r="AT69" s="166"/>
      <c r="AU69" s="166"/>
      <c r="AV69" s="166"/>
      <c r="AW69" s="166">
        <f t="shared" si="10"/>
        <v>30000000</v>
      </c>
      <c r="AX69" s="166"/>
      <c r="AY69" s="166"/>
      <c r="AZ69" s="166"/>
      <c r="BA69" s="166"/>
      <c r="BB69" s="166"/>
      <c r="BC69" s="166">
        <v>30000000</v>
      </c>
      <c r="BD69" s="166"/>
      <c r="BE69" s="166"/>
      <c r="BF69" s="166"/>
      <c r="BG69" s="166"/>
      <c r="BH69" s="166"/>
      <c r="BI69" s="166">
        <f t="shared" si="11"/>
        <v>30000000</v>
      </c>
      <c r="BJ69" s="166">
        <f t="shared" si="7"/>
        <v>90000000</v>
      </c>
    </row>
    <row r="70" spans="1:62" ht="20.45">
      <c r="A70" s="642"/>
      <c r="B70" s="647">
        <v>33</v>
      </c>
      <c r="C70" s="647" t="s">
        <v>209</v>
      </c>
      <c r="D70" s="645"/>
      <c r="E70" s="648">
        <v>3302</v>
      </c>
      <c r="F70" s="647" t="s">
        <v>919</v>
      </c>
      <c r="G70" s="163">
        <v>3302006</v>
      </c>
      <c r="H70" s="164" t="s">
        <v>417</v>
      </c>
      <c r="I70" s="163" t="s">
        <v>920</v>
      </c>
      <c r="J70" s="164" t="s">
        <v>418</v>
      </c>
      <c r="K70" s="165">
        <v>1</v>
      </c>
      <c r="L70" s="166">
        <v>50000000</v>
      </c>
      <c r="M70" s="166">
        <f t="shared" si="12"/>
        <v>50000000</v>
      </c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>
        <f t="shared" si="8"/>
        <v>0</v>
      </c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>
        <f t="shared" si="9"/>
        <v>0</v>
      </c>
      <c r="AL70" s="166"/>
      <c r="AM70" s="166"/>
      <c r="AN70" s="166"/>
      <c r="AO70" s="166"/>
      <c r="AP70" s="166"/>
      <c r="AQ70" s="166">
        <v>50000000</v>
      </c>
      <c r="AR70" s="166"/>
      <c r="AS70" s="166"/>
      <c r="AT70" s="166"/>
      <c r="AU70" s="166"/>
      <c r="AV70" s="166"/>
      <c r="AW70" s="166">
        <f t="shared" si="10"/>
        <v>50000000</v>
      </c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>
        <f t="shared" si="11"/>
        <v>0</v>
      </c>
      <c r="BJ70" s="166">
        <f t="shared" si="7"/>
        <v>50000000</v>
      </c>
    </row>
    <row r="71" spans="1:62" ht="20.45">
      <c r="A71" s="642"/>
      <c r="B71" s="645"/>
      <c r="C71" s="645"/>
      <c r="D71" s="645"/>
      <c r="E71" s="648"/>
      <c r="F71" s="645"/>
      <c r="G71" s="163">
        <v>3302020</v>
      </c>
      <c r="H71" s="164" t="s">
        <v>419</v>
      </c>
      <c r="I71" s="163" t="s">
        <v>921</v>
      </c>
      <c r="J71" s="164" t="s">
        <v>340</v>
      </c>
      <c r="K71" s="165">
        <v>2</v>
      </c>
      <c r="L71" s="166">
        <v>60000000</v>
      </c>
      <c r="M71" s="166">
        <f t="shared" si="12"/>
        <v>120000000</v>
      </c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>
        <f t="shared" si="8"/>
        <v>0</v>
      </c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>
        <f t="shared" si="9"/>
        <v>0</v>
      </c>
      <c r="AL71" s="166">
        <v>30000000</v>
      </c>
      <c r="AM71" s="166"/>
      <c r="AN71" s="166"/>
      <c r="AO71" s="166"/>
      <c r="AP71" s="166"/>
      <c r="AQ71" s="166">
        <v>30000000</v>
      </c>
      <c r="AR71" s="166"/>
      <c r="AS71" s="166"/>
      <c r="AT71" s="166"/>
      <c r="AU71" s="166"/>
      <c r="AV71" s="166"/>
      <c r="AW71" s="166">
        <f t="shared" si="10"/>
        <v>60000000</v>
      </c>
      <c r="AX71" s="166">
        <v>30000000</v>
      </c>
      <c r="AY71" s="166"/>
      <c r="AZ71" s="166"/>
      <c r="BA71" s="166"/>
      <c r="BB71" s="166"/>
      <c r="BC71" s="166">
        <v>30000000</v>
      </c>
      <c r="BD71" s="166"/>
      <c r="BE71" s="166"/>
      <c r="BF71" s="166"/>
      <c r="BG71" s="166"/>
      <c r="BH71" s="166"/>
      <c r="BI71" s="166">
        <f t="shared" si="11"/>
        <v>60000000</v>
      </c>
      <c r="BJ71" s="166">
        <f t="shared" si="7"/>
        <v>120000000</v>
      </c>
    </row>
    <row r="72" spans="1:62" ht="20.45">
      <c r="A72" s="642"/>
      <c r="B72" s="645"/>
      <c r="C72" s="645"/>
      <c r="D72" s="645"/>
      <c r="E72" s="648"/>
      <c r="F72" s="645"/>
      <c r="G72" s="163">
        <v>3302070</v>
      </c>
      <c r="H72" s="164" t="s">
        <v>923</v>
      </c>
      <c r="I72" s="163">
        <v>330207000</v>
      </c>
      <c r="J72" s="164" t="s">
        <v>423</v>
      </c>
      <c r="K72" s="165">
        <v>2</v>
      </c>
      <c r="L72" s="166">
        <v>40000000</v>
      </c>
      <c r="M72" s="166">
        <f t="shared" si="12"/>
        <v>80000000</v>
      </c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>
        <f t="shared" si="8"/>
        <v>0</v>
      </c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>
        <f t="shared" si="9"/>
        <v>0</v>
      </c>
      <c r="AL72" s="166">
        <v>20000000</v>
      </c>
      <c r="AM72" s="166"/>
      <c r="AN72" s="166"/>
      <c r="AO72" s="166"/>
      <c r="AP72" s="166"/>
      <c r="AQ72" s="166">
        <v>20000000</v>
      </c>
      <c r="AR72" s="166"/>
      <c r="AS72" s="166"/>
      <c r="AT72" s="166"/>
      <c r="AU72" s="166"/>
      <c r="AV72" s="166"/>
      <c r="AW72" s="166">
        <f t="shared" si="10"/>
        <v>40000000</v>
      </c>
      <c r="AX72" s="166">
        <v>20000000</v>
      </c>
      <c r="AY72" s="166"/>
      <c r="AZ72" s="166"/>
      <c r="BA72" s="166"/>
      <c r="BB72" s="166"/>
      <c r="BC72" s="166">
        <v>20000000</v>
      </c>
      <c r="BD72" s="166"/>
      <c r="BE72" s="166"/>
      <c r="BF72" s="166"/>
      <c r="BG72" s="166"/>
      <c r="BH72" s="166"/>
      <c r="BI72" s="166">
        <f t="shared" si="11"/>
        <v>40000000</v>
      </c>
      <c r="BJ72" s="166">
        <f t="shared" si="7"/>
        <v>80000000</v>
      </c>
    </row>
    <row r="73" spans="1:62" ht="20.45">
      <c r="A73" s="642"/>
      <c r="B73" s="645"/>
      <c r="C73" s="645"/>
      <c r="D73" s="645"/>
      <c r="E73" s="648"/>
      <c r="F73" s="645"/>
      <c r="G73" s="163" t="s">
        <v>771</v>
      </c>
      <c r="H73" s="164" t="s">
        <v>772</v>
      </c>
      <c r="I73" s="163" t="s">
        <v>773</v>
      </c>
      <c r="J73" s="164" t="s">
        <v>774</v>
      </c>
      <c r="K73" s="165">
        <v>1</v>
      </c>
      <c r="L73" s="166">
        <v>400000000</v>
      </c>
      <c r="M73" s="166">
        <f t="shared" si="12"/>
        <v>400000000</v>
      </c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>
        <f t="shared" si="8"/>
        <v>0</v>
      </c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>
        <f t="shared" si="9"/>
        <v>0</v>
      </c>
      <c r="AL73" s="166">
        <v>100000000</v>
      </c>
      <c r="AM73" s="166"/>
      <c r="AN73" s="166"/>
      <c r="AO73" s="166"/>
      <c r="AP73" s="166"/>
      <c r="AQ73" s="166">
        <v>100000000</v>
      </c>
      <c r="AR73" s="166"/>
      <c r="AS73" s="166"/>
      <c r="AT73" s="166"/>
      <c r="AU73" s="166"/>
      <c r="AV73" s="166"/>
      <c r="AW73" s="166">
        <f t="shared" si="10"/>
        <v>200000000</v>
      </c>
      <c r="AX73" s="166">
        <v>100000000</v>
      </c>
      <c r="AY73" s="166"/>
      <c r="AZ73" s="166"/>
      <c r="BA73" s="166"/>
      <c r="BB73" s="166"/>
      <c r="BC73" s="166">
        <v>100000000</v>
      </c>
      <c r="BD73" s="166"/>
      <c r="BE73" s="166"/>
      <c r="BF73" s="166"/>
      <c r="BG73" s="166"/>
      <c r="BH73" s="166"/>
      <c r="BI73" s="166">
        <f t="shared" si="11"/>
        <v>200000000</v>
      </c>
      <c r="BJ73" s="166">
        <f t="shared" si="7"/>
        <v>400000000</v>
      </c>
    </row>
    <row r="74" spans="1:62" ht="20.45">
      <c r="A74" s="642"/>
      <c r="B74" s="645"/>
      <c r="C74" s="645"/>
      <c r="D74" s="645"/>
      <c r="E74" s="647">
        <v>3301</v>
      </c>
      <c r="F74" s="645"/>
      <c r="G74" s="163">
        <v>3301053</v>
      </c>
      <c r="H74" s="164" t="s">
        <v>924</v>
      </c>
      <c r="I74" s="163">
        <v>330105301</v>
      </c>
      <c r="J74" s="164" t="s">
        <v>925</v>
      </c>
      <c r="K74" s="165">
        <v>3</v>
      </c>
      <c r="L74" s="166">
        <v>70000000</v>
      </c>
      <c r="M74" s="166">
        <f t="shared" si="12"/>
        <v>210000000</v>
      </c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>
        <f t="shared" si="8"/>
        <v>0</v>
      </c>
      <c r="Z74" s="166">
        <v>40000000</v>
      </c>
      <c r="AA74" s="166"/>
      <c r="AB74" s="166"/>
      <c r="AC74" s="166"/>
      <c r="AD74" s="166"/>
      <c r="AE74" s="166">
        <v>30000000</v>
      </c>
      <c r="AF74" s="166"/>
      <c r="AG74" s="166"/>
      <c r="AH74" s="166"/>
      <c r="AI74" s="166"/>
      <c r="AJ74" s="166"/>
      <c r="AK74" s="166">
        <f t="shared" si="9"/>
        <v>70000000</v>
      </c>
      <c r="AL74" s="166">
        <v>40000000</v>
      </c>
      <c r="AM74" s="166"/>
      <c r="AN74" s="166"/>
      <c r="AO74" s="166"/>
      <c r="AP74" s="166"/>
      <c r="AQ74" s="166">
        <v>30000000</v>
      </c>
      <c r="AR74" s="166"/>
      <c r="AS74" s="166"/>
      <c r="AT74" s="166"/>
      <c r="AU74" s="166"/>
      <c r="AV74" s="166"/>
      <c r="AW74" s="166">
        <f t="shared" si="10"/>
        <v>70000000</v>
      </c>
      <c r="AX74" s="166">
        <v>40000000</v>
      </c>
      <c r="AY74" s="166"/>
      <c r="AZ74" s="166"/>
      <c r="BA74" s="166"/>
      <c r="BB74" s="166"/>
      <c r="BC74" s="166">
        <v>30000000</v>
      </c>
      <c r="BD74" s="166"/>
      <c r="BE74" s="166"/>
      <c r="BF74" s="166"/>
      <c r="BG74" s="166"/>
      <c r="BH74" s="166"/>
      <c r="BI74" s="166">
        <f t="shared" si="11"/>
        <v>70000000</v>
      </c>
      <c r="BJ74" s="166">
        <f t="shared" si="7"/>
        <v>210000000</v>
      </c>
    </row>
    <row r="75" spans="1:62" ht="20.45">
      <c r="A75" s="642"/>
      <c r="B75" s="645"/>
      <c r="C75" s="645"/>
      <c r="D75" s="645"/>
      <c r="E75" s="645"/>
      <c r="F75" s="645"/>
      <c r="G75" s="163" t="s">
        <v>1206</v>
      </c>
      <c r="H75" s="164" t="s">
        <v>1208</v>
      </c>
      <c r="I75" s="163" t="s">
        <v>1209</v>
      </c>
      <c r="J75" s="164" t="s">
        <v>1210</v>
      </c>
      <c r="K75" s="165">
        <v>3</v>
      </c>
      <c r="L75" s="166">
        <v>80000000</v>
      </c>
      <c r="M75" s="166">
        <f t="shared" si="12"/>
        <v>240000000</v>
      </c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>
        <f t="shared" si="8"/>
        <v>0</v>
      </c>
      <c r="Z75" s="166">
        <v>30000000</v>
      </c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>
        <f t="shared" si="9"/>
        <v>30000000</v>
      </c>
      <c r="AL75" s="166">
        <v>50000000</v>
      </c>
      <c r="AM75" s="166"/>
      <c r="AN75" s="166"/>
      <c r="AO75" s="166"/>
      <c r="AP75" s="166"/>
      <c r="AQ75" s="166">
        <v>55000000</v>
      </c>
      <c r="AR75" s="166"/>
      <c r="AS75" s="166"/>
      <c r="AT75" s="166"/>
      <c r="AU75" s="166"/>
      <c r="AV75" s="166"/>
      <c r="AW75" s="166">
        <f t="shared" si="10"/>
        <v>105000000</v>
      </c>
      <c r="AX75" s="166">
        <v>30000000</v>
      </c>
      <c r="AY75" s="166"/>
      <c r="AZ75" s="166"/>
      <c r="BA75" s="166"/>
      <c r="BB75" s="166"/>
      <c r="BC75" s="166">
        <v>35000000</v>
      </c>
      <c r="BD75" s="166"/>
      <c r="BE75" s="166"/>
      <c r="BF75" s="166">
        <v>40000000</v>
      </c>
      <c r="BG75" s="166"/>
      <c r="BH75" s="166"/>
      <c r="BI75" s="166">
        <f t="shared" si="11"/>
        <v>105000000</v>
      </c>
      <c r="BJ75" s="166">
        <f t="shared" si="7"/>
        <v>240000000</v>
      </c>
    </row>
    <row r="76" spans="1:62" ht="20.45">
      <c r="A76" s="642"/>
      <c r="B76" s="646"/>
      <c r="C76" s="646"/>
      <c r="D76" s="646"/>
      <c r="E76" s="646"/>
      <c r="F76" s="646"/>
      <c r="G76" s="163" t="s">
        <v>1211</v>
      </c>
      <c r="H76" s="164" t="s">
        <v>928</v>
      </c>
      <c r="I76" s="163" t="s">
        <v>1212</v>
      </c>
      <c r="J76" s="164" t="s">
        <v>977</v>
      </c>
      <c r="K76" s="165">
        <v>1</v>
      </c>
      <c r="L76" s="166">
        <v>80000000</v>
      </c>
      <c r="M76" s="166">
        <f t="shared" si="12"/>
        <v>80000000</v>
      </c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>
        <f t="shared" si="8"/>
        <v>0</v>
      </c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>
        <f t="shared" si="9"/>
        <v>0</v>
      </c>
      <c r="AL76" s="166">
        <v>80000000</v>
      </c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>
        <f t="shared" si="10"/>
        <v>80000000</v>
      </c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>
        <f t="shared" si="11"/>
        <v>0</v>
      </c>
      <c r="BJ76" s="166">
        <f t="shared" si="7"/>
        <v>80000000</v>
      </c>
    </row>
    <row r="77" spans="1:62">
      <c r="A77" s="642"/>
      <c r="B77" s="647">
        <v>19</v>
      </c>
      <c r="C77" s="647" t="s">
        <v>252</v>
      </c>
      <c r="D77" s="647" t="s">
        <v>1213</v>
      </c>
      <c r="E77" s="647">
        <v>1903</v>
      </c>
      <c r="F77" s="647" t="s">
        <v>791</v>
      </c>
      <c r="G77" s="163">
        <v>1903011</v>
      </c>
      <c r="H77" s="164" t="s">
        <v>254</v>
      </c>
      <c r="I77" s="163">
        <v>190301100</v>
      </c>
      <c r="J77" s="164" t="s">
        <v>255</v>
      </c>
      <c r="K77" s="165">
        <v>48</v>
      </c>
      <c r="L77" s="166">
        <v>6000000</v>
      </c>
      <c r="M77" s="166">
        <f t="shared" si="12"/>
        <v>288000000</v>
      </c>
      <c r="N77" s="166">
        <v>70000000</v>
      </c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>
        <f t="shared" si="8"/>
        <v>70000000</v>
      </c>
      <c r="Z77" s="166">
        <v>72000000</v>
      </c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>
        <f t="shared" si="9"/>
        <v>72000000</v>
      </c>
      <c r="AL77" s="166">
        <v>73000000</v>
      </c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>
        <f t="shared" si="10"/>
        <v>73000000</v>
      </c>
      <c r="AX77" s="166">
        <v>73000000</v>
      </c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>
        <f t="shared" si="11"/>
        <v>73000000</v>
      </c>
      <c r="BJ77" s="166">
        <f t="shared" si="7"/>
        <v>288000000</v>
      </c>
    </row>
    <row r="78" spans="1:62" ht="20.45">
      <c r="A78" s="642"/>
      <c r="B78" s="645"/>
      <c r="C78" s="645"/>
      <c r="D78" s="645"/>
      <c r="E78" s="645"/>
      <c r="F78" s="645"/>
      <c r="G78" s="163">
        <v>1903015</v>
      </c>
      <c r="H78" s="164" t="s">
        <v>256</v>
      </c>
      <c r="I78" s="163">
        <v>190301500</v>
      </c>
      <c r="J78" s="164" t="s">
        <v>257</v>
      </c>
      <c r="K78" s="165">
        <v>48</v>
      </c>
      <c r="L78" s="166">
        <v>6000000</v>
      </c>
      <c r="M78" s="166">
        <f t="shared" si="12"/>
        <v>288000000</v>
      </c>
      <c r="N78" s="166">
        <v>70000000</v>
      </c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>
        <f t="shared" si="8"/>
        <v>70000000</v>
      </c>
      <c r="Z78" s="166">
        <v>72000000</v>
      </c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>
        <f t="shared" si="9"/>
        <v>72000000</v>
      </c>
      <c r="AL78" s="166">
        <v>73000000</v>
      </c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>
        <f t="shared" si="10"/>
        <v>73000000</v>
      </c>
      <c r="AX78" s="166">
        <v>73000000</v>
      </c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>
        <f t="shared" si="11"/>
        <v>73000000</v>
      </c>
      <c r="BJ78" s="166">
        <f t="shared" si="7"/>
        <v>288000000</v>
      </c>
    </row>
    <row r="79" spans="1:62" ht="20.45">
      <c r="A79" s="642"/>
      <c r="B79" s="645"/>
      <c r="C79" s="645"/>
      <c r="D79" s="645"/>
      <c r="E79" s="645"/>
      <c r="F79" s="645"/>
      <c r="G79" s="163">
        <v>1903023</v>
      </c>
      <c r="H79" s="164" t="s">
        <v>258</v>
      </c>
      <c r="I79" s="163">
        <v>190302300</v>
      </c>
      <c r="J79" s="164" t="s">
        <v>259</v>
      </c>
      <c r="K79" s="165">
        <v>16</v>
      </c>
      <c r="L79" s="166">
        <v>10000000</v>
      </c>
      <c r="M79" s="166">
        <f t="shared" si="12"/>
        <v>160000000</v>
      </c>
      <c r="N79" s="166">
        <v>30000000</v>
      </c>
      <c r="O79" s="166"/>
      <c r="P79" s="166"/>
      <c r="Q79" s="166">
        <v>10000000</v>
      </c>
      <c r="R79" s="166"/>
      <c r="S79" s="166"/>
      <c r="T79" s="166"/>
      <c r="U79" s="166"/>
      <c r="V79" s="166"/>
      <c r="W79" s="166"/>
      <c r="X79" s="166"/>
      <c r="Y79" s="166">
        <f t="shared" si="8"/>
        <v>40000000</v>
      </c>
      <c r="Z79" s="166">
        <v>30000000</v>
      </c>
      <c r="AA79" s="166"/>
      <c r="AB79" s="166"/>
      <c r="AC79" s="166">
        <v>10000000</v>
      </c>
      <c r="AD79" s="166"/>
      <c r="AE79" s="166"/>
      <c r="AF79" s="166"/>
      <c r="AG79" s="166"/>
      <c r="AH79" s="166"/>
      <c r="AI79" s="166"/>
      <c r="AJ79" s="166"/>
      <c r="AK79" s="166">
        <f t="shared" si="9"/>
        <v>40000000</v>
      </c>
      <c r="AL79" s="166">
        <v>30000000</v>
      </c>
      <c r="AM79" s="166"/>
      <c r="AN79" s="166"/>
      <c r="AO79" s="166">
        <v>10000000</v>
      </c>
      <c r="AP79" s="166"/>
      <c r="AQ79" s="166"/>
      <c r="AR79" s="166"/>
      <c r="AS79" s="166"/>
      <c r="AT79" s="166"/>
      <c r="AU79" s="166"/>
      <c r="AV79" s="166"/>
      <c r="AW79" s="166">
        <f t="shared" si="10"/>
        <v>40000000</v>
      </c>
      <c r="AX79" s="166">
        <v>30000000</v>
      </c>
      <c r="AY79" s="166"/>
      <c r="AZ79" s="166"/>
      <c r="BA79" s="166">
        <v>10000000</v>
      </c>
      <c r="BB79" s="166"/>
      <c r="BC79" s="166"/>
      <c r="BD79" s="166"/>
      <c r="BE79" s="166"/>
      <c r="BF79" s="166"/>
      <c r="BG79" s="166"/>
      <c r="BH79" s="166"/>
      <c r="BI79" s="166">
        <f t="shared" si="11"/>
        <v>40000000</v>
      </c>
      <c r="BJ79" s="166">
        <f t="shared" si="7"/>
        <v>160000000</v>
      </c>
    </row>
    <row r="80" spans="1:62" ht="20.45">
      <c r="A80" s="642"/>
      <c r="B80" s="646"/>
      <c r="C80" s="646"/>
      <c r="D80" s="645"/>
      <c r="E80" s="646"/>
      <c r="F80" s="645"/>
      <c r="G80" s="163">
        <v>1903025</v>
      </c>
      <c r="H80" s="164" t="s">
        <v>260</v>
      </c>
      <c r="I80" s="163">
        <v>190302500</v>
      </c>
      <c r="J80" s="164" t="s">
        <v>261</v>
      </c>
      <c r="K80" s="165">
        <v>3</v>
      </c>
      <c r="L80" s="166">
        <v>20000000</v>
      </c>
      <c r="M80" s="166">
        <f t="shared" si="12"/>
        <v>60000000</v>
      </c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>
        <f t="shared" si="8"/>
        <v>0</v>
      </c>
      <c r="Z80" s="166">
        <v>20000000</v>
      </c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>
        <f t="shared" si="9"/>
        <v>20000000</v>
      </c>
      <c r="AL80" s="166">
        <v>20000000</v>
      </c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>
        <f t="shared" si="10"/>
        <v>20000000</v>
      </c>
      <c r="AX80" s="166">
        <v>20000000</v>
      </c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>
        <f t="shared" si="11"/>
        <v>20000000</v>
      </c>
      <c r="BJ80" s="166">
        <f t="shared" si="7"/>
        <v>60000000</v>
      </c>
    </row>
    <row r="81" spans="1:62" ht="30.6">
      <c r="A81" s="642"/>
      <c r="B81" s="163">
        <v>45</v>
      </c>
      <c r="C81" s="163" t="s">
        <v>170</v>
      </c>
      <c r="D81" s="645"/>
      <c r="E81" s="163">
        <v>4599</v>
      </c>
      <c r="F81" s="646"/>
      <c r="G81" s="163">
        <v>4599002</v>
      </c>
      <c r="H81" s="164" t="s">
        <v>792</v>
      </c>
      <c r="I81" s="163" t="s">
        <v>793</v>
      </c>
      <c r="J81" s="164" t="s">
        <v>794</v>
      </c>
      <c r="K81" s="165">
        <v>1</v>
      </c>
      <c r="L81" s="166">
        <v>400000000</v>
      </c>
      <c r="M81" s="166">
        <f t="shared" si="12"/>
        <v>400000000</v>
      </c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>
        <f t="shared" si="8"/>
        <v>0</v>
      </c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>
        <f t="shared" si="9"/>
        <v>0</v>
      </c>
      <c r="AL81" s="166">
        <v>200000000</v>
      </c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>
        <f t="shared" si="10"/>
        <v>200000000</v>
      </c>
      <c r="AX81" s="166">
        <v>200000000</v>
      </c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>
        <f t="shared" si="11"/>
        <v>200000000</v>
      </c>
      <c r="BJ81" s="166">
        <f t="shared" si="7"/>
        <v>400000000</v>
      </c>
    </row>
    <row r="82" spans="1:62" ht="30.6">
      <c r="A82" s="642"/>
      <c r="B82" s="645">
        <v>19</v>
      </c>
      <c r="C82" s="645" t="s">
        <v>252</v>
      </c>
      <c r="D82" s="645"/>
      <c r="E82" s="163">
        <v>1903</v>
      </c>
      <c r="F82" s="647" t="s">
        <v>926</v>
      </c>
      <c r="G82" s="163" t="s">
        <v>931</v>
      </c>
      <c r="H82" s="164" t="s">
        <v>932</v>
      </c>
      <c r="I82" s="163" t="s">
        <v>933</v>
      </c>
      <c r="J82" s="164" t="s">
        <v>934</v>
      </c>
      <c r="K82" s="165">
        <v>3</v>
      </c>
      <c r="L82" s="166">
        <v>10000000</v>
      </c>
      <c r="M82" s="166">
        <f t="shared" si="12"/>
        <v>30000000</v>
      </c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>
        <f t="shared" si="8"/>
        <v>0</v>
      </c>
      <c r="Z82" s="166">
        <v>10000000</v>
      </c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>
        <f t="shared" si="9"/>
        <v>10000000</v>
      </c>
      <c r="AL82" s="166">
        <v>10000000</v>
      </c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>
        <f t="shared" si="10"/>
        <v>10000000</v>
      </c>
      <c r="AX82" s="166">
        <v>10000000</v>
      </c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>
        <f t="shared" si="11"/>
        <v>10000000</v>
      </c>
      <c r="BJ82" s="166">
        <f t="shared" si="7"/>
        <v>30000000</v>
      </c>
    </row>
    <row r="83" spans="1:62">
      <c r="A83" s="642"/>
      <c r="B83" s="645"/>
      <c r="C83" s="645"/>
      <c r="D83" s="645"/>
      <c r="E83" s="647">
        <v>1905</v>
      </c>
      <c r="F83" s="645"/>
      <c r="G83" s="163" t="s">
        <v>1214</v>
      </c>
      <c r="H83" s="164" t="s">
        <v>225</v>
      </c>
      <c r="I83" s="163" t="s">
        <v>1215</v>
      </c>
      <c r="J83" s="164" t="s">
        <v>767</v>
      </c>
      <c r="K83" s="165">
        <v>1</v>
      </c>
      <c r="L83" s="166">
        <v>20000000</v>
      </c>
      <c r="M83" s="166">
        <f t="shared" si="12"/>
        <v>20000000</v>
      </c>
      <c r="N83" s="166"/>
      <c r="O83" s="166"/>
      <c r="P83" s="166"/>
      <c r="Q83" s="166">
        <v>20000000</v>
      </c>
      <c r="R83" s="166"/>
      <c r="S83" s="166"/>
      <c r="T83" s="166"/>
      <c r="U83" s="166"/>
      <c r="V83" s="166"/>
      <c r="W83" s="166"/>
      <c r="X83" s="166"/>
      <c r="Y83" s="166">
        <f t="shared" si="8"/>
        <v>20000000</v>
      </c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>
        <f t="shared" si="9"/>
        <v>0</v>
      </c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>
        <f t="shared" si="10"/>
        <v>0</v>
      </c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>
        <f t="shared" si="11"/>
        <v>0</v>
      </c>
      <c r="BJ83" s="166">
        <f t="shared" si="7"/>
        <v>20000000</v>
      </c>
    </row>
    <row r="84" spans="1:62" ht="30.6">
      <c r="A84" s="642"/>
      <c r="B84" s="645"/>
      <c r="C84" s="645"/>
      <c r="D84" s="645"/>
      <c r="E84" s="646"/>
      <c r="F84" s="645"/>
      <c r="G84" s="163" t="s">
        <v>935</v>
      </c>
      <c r="H84" s="164" t="s">
        <v>936</v>
      </c>
      <c r="I84" s="163" t="s">
        <v>937</v>
      </c>
      <c r="J84" s="164" t="s">
        <v>465</v>
      </c>
      <c r="K84" s="165">
        <v>3000</v>
      </c>
      <c r="L84" s="166">
        <v>409667</v>
      </c>
      <c r="M84" s="166">
        <f t="shared" si="12"/>
        <v>1229001000</v>
      </c>
      <c r="N84" s="166"/>
      <c r="O84" s="166"/>
      <c r="P84" s="166"/>
      <c r="Q84" s="166">
        <v>114000000</v>
      </c>
      <c r="R84" s="166"/>
      <c r="S84" s="166"/>
      <c r="T84" s="166"/>
      <c r="U84" s="166"/>
      <c r="V84" s="166"/>
      <c r="W84" s="166">
        <v>150000000</v>
      </c>
      <c r="X84" s="166"/>
      <c r="Y84" s="166">
        <f t="shared" si="8"/>
        <v>264000000</v>
      </c>
      <c r="Z84" s="166">
        <v>60000000</v>
      </c>
      <c r="AA84" s="166"/>
      <c r="AB84" s="166"/>
      <c r="AC84" s="166">
        <v>315001000</v>
      </c>
      <c r="AD84" s="166"/>
      <c r="AE84" s="166"/>
      <c r="AF84" s="166"/>
      <c r="AG84" s="166"/>
      <c r="AH84" s="166"/>
      <c r="AI84" s="166"/>
      <c r="AJ84" s="166"/>
      <c r="AK84" s="166">
        <f t="shared" si="9"/>
        <v>375001000</v>
      </c>
      <c r="AL84" s="166">
        <v>70000000</v>
      </c>
      <c r="AM84" s="166"/>
      <c r="AN84" s="166"/>
      <c r="AO84" s="166">
        <v>320000000</v>
      </c>
      <c r="AP84" s="166"/>
      <c r="AQ84" s="166"/>
      <c r="AR84" s="166"/>
      <c r="AS84" s="166"/>
      <c r="AT84" s="166"/>
      <c r="AU84" s="166"/>
      <c r="AV84" s="166"/>
      <c r="AW84" s="166">
        <f t="shared" si="10"/>
        <v>390000000</v>
      </c>
      <c r="AX84" s="166">
        <v>40000000</v>
      </c>
      <c r="AY84" s="166"/>
      <c r="AZ84" s="166"/>
      <c r="BA84" s="166">
        <v>160000000</v>
      </c>
      <c r="BB84" s="166"/>
      <c r="BC84" s="166"/>
      <c r="BD84" s="166"/>
      <c r="BE84" s="166"/>
      <c r="BF84" s="166"/>
      <c r="BG84" s="166"/>
      <c r="BH84" s="166"/>
      <c r="BI84" s="166">
        <f t="shared" si="11"/>
        <v>200000000</v>
      </c>
      <c r="BJ84" s="166">
        <f t="shared" si="7"/>
        <v>1229001000</v>
      </c>
    </row>
    <row r="85" spans="1:62">
      <c r="A85" s="642"/>
      <c r="B85" s="645"/>
      <c r="C85" s="645"/>
      <c r="D85" s="645"/>
      <c r="E85" s="647">
        <v>1906</v>
      </c>
      <c r="F85" s="645"/>
      <c r="G85" s="163">
        <v>1906004</v>
      </c>
      <c r="H85" s="164" t="s">
        <v>938</v>
      </c>
      <c r="I85" s="163">
        <v>190600400</v>
      </c>
      <c r="J85" s="164" t="s">
        <v>432</v>
      </c>
      <c r="K85" s="165">
        <v>25000</v>
      </c>
      <c r="L85" s="166">
        <v>3951660.3678323999</v>
      </c>
      <c r="M85" s="166">
        <f t="shared" si="12"/>
        <v>98791509195.809998</v>
      </c>
      <c r="N85" s="166"/>
      <c r="O85" s="166"/>
      <c r="P85" s="166"/>
      <c r="Q85" s="166">
        <v>9562000000</v>
      </c>
      <c r="R85" s="166"/>
      <c r="S85" s="166"/>
      <c r="T85" s="166"/>
      <c r="U85" s="166"/>
      <c r="V85" s="166">
        <v>411794195.81</v>
      </c>
      <c r="W85" s="166"/>
      <c r="X85" s="166">
        <v>12598320000</v>
      </c>
      <c r="Y85" s="166">
        <f t="shared" si="8"/>
        <v>22572114195.809998</v>
      </c>
      <c r="Z85" s="166">
        <v>40000000</v>
      </c>
      <c r="AA85" s="166"/>
      <c r="AB85" s="166"/>
      <c r="AC85" s="166">
        <v>10438395000</v>
      </c>
      <c r="AD85" s="166"/>
      <c r="AE85" s="166"/>
      <c r="AF85" s="166"/>
      <c r="AG85" s="166"/>
      <c r="AH85" s="166">
        <v>326000000</v>
      </c>
      <c r="AI85" s="166"/>
      <c r="AJ85" s="166">
        <v>13870000000</v>
      </c>
      <c r="AK85" s="166">
        <f t="shared" si="9"/>
        <v>24674395000</v>
      </c>
      <c r="AL85" s="166">
        <v>45000000</v>
      </c>
      <c r="AM85" s="166"/>
      <c r="AN85" s="166"/>
      <c r="AO85" s="166">
        <v>11200000000</v>
      </c>
      <c r="AP85" s="166"/>
      <c r="AQ85" s="166"/>
      <c r="AR85" s="166"/>
      <c r="AS85" s="166"/>
      <c r="AT85" s="166">
        <v>300000000</v>
      </c>
      <c r="AU85" s="166"/>
      <c r="AV85" s="166">
        <v>14000000000</v>
      </c>
      <c r="AW85" s="166">
        <f t="shared" si="10"/>
        <v>25545000000</v>
      </c>
      <c r="AX85" s="166">
        <v>50000000</v>
      </c>
      <c r="AY85" s="166"/>
      <c r="AZ85" s="166"/>
      <c r="BA85" s="166">
        <v>11500000000</v>
      </c>
      <c r="BB85" s="166"/>
      <c r="BC85" s="166"/>
      <c r="BD85" s="166"/>
      <c r="BE85" s="166"/>
      <c r="BF85" s="166">
        <v>250000000</v>
      </c>
      <c r="BG85" s="166"/>
      <c r="BH85" s="166">
        <v>14200000000</v>
      </c>
      <c r="BI85" s="166">
        <f t="shared" si="11"/>
        <v>26000000000</v>
      </c>
      <c r="BJ85" s="166">
        <f t="shared" si="7"/>
        <v>98791509195.809998</v>
      </c>
    </row>
    <row r="86" spans="1:62" ht="20.45">
      <c r="A86" s="642"/>
      <c r="B86" s="645"/>
      <c r="C86" s="645"/>
      <c r="D86" s="645"/>
      <c r="E86" s="645"/>
      <c r="F86" s="645"/>
      <c r="G86" s="163">
        <v>1906033</v>
      </c>
      <c r="H86" s="164" t="s">
        <v>434</v>
      </c>
      <c r="I86" s="163">
        <v>190603300</v>
      </c>
      <c r="J86" s="164" t="s">
        <v>434</v>
      </c>
      <c r="K86" s="165">
        <v>2</v>
      </c>
      <c r="L86" s="166">
        <v>300000000</v>
      </c>
      <c r="M86" s="166">
        <f t="shared" si="12"/>
        <v>600000000</v>
      </c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>
        <f t="shared" si="8"/>
        <v>0</v>
      </c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>
        <f t="shared" si="9"/>
        <v>0</v>
      </c>
      <c r="AL86" s="166">
        <v>100000000</v>
      </c>
      <c r="AM86" s="166"/>
      <c r="AN86" s="166"/>
      <c r="AO86" s="166"/>
      <c r="AP86" s="166"/>
      <c r="AQ86" s="166"/>
      <c r="AR86" s="166"/>
      <c r="AS86" s="166"/>
      <c r="AT86" s="166">
        <v>100000000</v>
      </c>
      <c r="AU86" s="166"/>
      <c r="AV86" s="166">
        <v>100000000</v>
      </c>
      <c r="AW86" s="166">
        <f t="shared" si="10"/>
        <v>300000000</v>
      </c>
      <c r="AX86" s="166">
        <v>100000000</v>
      </c>
      <c r="AY86" s="166"/>
      <c r="AZ86" s="166"/>
      <c r="BA86" s="166"/>
      <c r="BB86" s="166"/>
      <c r="BC86" s="166"/>
      <c r="BD86" s="166"/>
      <c r="BE86" s="166"/>
      <c r="BF86" s="166">
        <v>100000000</v>
      </c>
      <c r="BG86" s="166"/>
      <c r="BH86" s="166">
        <v>100000000</v>
      </c>
      <c r="BI86" s="166">
        <f t="shared" si="11"/>
        <v>300000000</v>
      </c>
      <c r="BJ86" s="166">
        <f t="shared" si="7"/>
        <v>600000000</v>
      </c>
    </row>
    <row r="87" spans="1:62" ht="20.45">
      <c r="A87" s="642"/>
      <c r="B87" s="645"/>
      <c r="C87" s="645"/>
      <c r="D87" s="645"/>
      <c r="E87" s="645"/>
      <c r="F87" s="645"/>
      <c r="G87" s="163">
        <v>1906026</v>
      </c>
      <c r="H87" s="164" t="s">
        <v>435</v>
      </c>
      <c r="I87" s="163" t="s">
        <v>939</v>
      </c>
      <c r="J87" s="164" t="s">
        <v>940</v>
      </c>
      <c r="K87" s="165">
        <v>2</v>
      </c>
      <c r="L87" s="166">
        <v>200000000</v>
      </c>
      <c r="M87" s="166">
        <f t="shared" si="12"/>
        <v>400000000</v>
      </c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>
        <f t="shared" si="8"/>
        <v>0</v>
      </c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>
        <f t="shared" si="9"/>
        <v>0</v>
      </c>
      <c r="AL87" s="166">
        <v>100000000</v>
      </c>
      <c r="AM87" s="166"/>
      <c r="AN87" s="166"/>
      <c r="AO87" s="166">
        <v>100000000</v>
      </c>
      <c r="AP87" s="166"/>
      <c r="AQ87" s="166"/>
      <c r="AR87" s="166"/>
      <c r="AS87" s="166"/>
      <c r="AT87" s="166"/>
      <c r="AU87" s="166"/>
      <c r="AV87" s="166"/>
      <c r="AW87" s="166">
        <f t="shared" si="10"/>
        <v>200000000</v>
      </c>
      <c r="AX87" s="166">
        <v>100000000</v>
      </c>
      <c r="AY87" s="166"/>
      <c r="AZ87" s="166"/>
      <c r="BA87" s="166">
        <v>100000000</v>
      </c>
      <c r="BB87" s="166"/>
      <c r="BC87" s="166"/>
      <c r="BD87" s="166"/>
      <c r="BE87" s="166"/>
      <c r="BF87" s="166"/>
      <c r="BG87" s="166"/>
      <c r="BH87" s="166"/>
      <c r="BI87" s="166">
        <f t="shared" si="11"/>
        <v>200000000</v>
      </c>
      <c r="BJ87" s="166">
        <f t="shared" si="7"/>
        <v>400000000</v>
      </c>
    </row>
    <row r="88" spans="1:62" ht="20.45">
      <c r="A88" s="642"/>
      <c r="B88" s="645"/>
      <c r="C88" s="645"/>
      <c r="D88" s="645"/>
      <c r="E88" s="645"/>
      <c r="F88" s="645"/>
      <c r="G88" s="163">
        <v>1906030</v>
      </c>
      <c r="H88" s="164" t="s">
        <v>941</v>
      </c>
      <c r="I88" s="163">
        <v>190603000</v>
      </c>
      <c r="J88" s="164" t="s">
        <v>941</v>
      </c>
      <c r="K88" s="165">
        <v>2</v>
      </c>
      <c r="L88" s="166">
        <v>1500000000</v>
      </c>
      <c r="M88" s="166">
        <f t="shared" si="12"/>
        <v>3000000000</v>
      </c>
      <c r="N88" s="166">
        <v>1200000000</v>
      </c>
      <c r="O88" s="166"/>
      <c r="P88" s="166"/>
      <c r="Q88" s="166"/>
      <c r="R88" s="166"/>
      <c r="S88" s="166">
        <v>800000000</v>
      </c>
      <c r="T88" s="166"/>
      <c r="U88" s="166"/>
      <c r="V88" s="166"/>
      <c r="W88" s="166"/>
      <c r="X88" s="166"/>
      <c r="Y88" s="166">
        <f t="shared" si="8"/>
        <v>2000000000</v>
      </c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>
        <f t="shared" si="9"/>
        <v>0</v>
      </c>
      <c r="AL88" s="166"/>
      <c r="AM88" s="166"/>
      <c r="AN88" s="166"/>
      <c r="AO88" s="166">
        <v>100000000</v>
      </c>
      <c r="AP88" s="166"/>
      <c r="AQ88" s="166"/>
      <c r="AR88" s="166"/>
      <c r="AS88" s="166"/>
      <c r="AT88" s="166">
        <v>100000000</v>
      </c>
      <c r="AU88" s="166"/>
      <c r="AV88" s="166">
        <v>300000000</v>
      </c>
      <c r="AW88" s="166">
        <f t="shared" si="10"/>
        <v>500000000</v>
      </c>
      <c r="AX88" s="166"/>
      <c r="AY88" s="166"/>
      <c r="AZ88" s="166"/>
      <c r="BA88" s="166">
        <v>100000000</v>
      </c>
      <c r="BB88" s="166"/>
      <c r="BC88" s="166"/>
      <c r="BD88" s="166"/>
      <c r="BE88" s="166"/>
      <c r="BF88" s="166">
        <v>100000000</v>
      </c>
      <c r="BG88" s="166"/>
      <c r="BH88" s="166">
        <v>300000000</v>
      </c>
      <c r="BI88" s="166">
        <f t="shared" si="11"/>
        <v>500000000</v>
      </c>
      <c r="BJ88" s="166">
        <f t="shared" si="7"/>
        <v>3000000000</v>
      </c>
    </row>
    <row r="89" spans="1:62" ht="20.45">
      <c r="A89" s="642"/>
      <c r="B89" s="646"/>
      <c r="C89" s="646"/>
      <c r="D89" s="645"/>
      <c r="E89" s="646"/>
      <c r="F89" s="646"/>
      <c r="G89" s="163">
        <v>1906001</v>
      </c>
      <c r="H89" s="164" t="s">
        <v>942</v>
      </c>
      <c r="I89" s="163">
        <v>190600100</v>
      </c>
      <c r="J89" s="164" t="s">
        <v>942</v>
      </c>
      <c r="K89" s="165">
        <v>2</v>
      </c>
      <c r="L89" s="166">
        <v>200000000</v>
      </c>
      <c r="M89" s="166">
        <f t="shared" si="12"/>
        <v>400000000</v>
      </c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>
        <f t="shared" si="8"/>
        <v>0</v>
      </c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>
        <f t="shared" si="9"/>
        <v>0</v>
      </c>
      <c r="AL89" s="166">
        <v>50000000</v>
      </c>
      <c r="AM89" s="166"/>
      <c r="AN89" s="166"/>
      <c r="AO89" s="166">
        <v>50000000</v>
      </c>
      <c r="AP89" s="166"/>
      <c r="AQ89" s="166"/>
      <c r="AR89" s="166"/>
      <c r="AS89" s="166"/>
      <c r="AT89" s="166"/>
      <c r="AU89" s="166"/>
      <c r="AV89" s="166">
        <v>100000000</v>
      </c>
      <c r="AW89" s="166">
        <f t="shared" si="10"/>
        <v>200000000</v>
      </c>
      <c r="AX89" s="166">
        <v>50000000</v>
      </c>
      <c r="AY89" s="166"/>
      <c r="AZ89" s="166"/>
      <c r="BA89" s="166">
        <v>50000000</v>
      </c>
      <c r="BB89" s="166"/>
      <c r="BC89" s="166"/>
      <c r="BD89" s="166"/>
      <c r="BE89" s="166"/>
      <c r="BF89" s="166"/>
      <c r="BG89" s="166"/>
      <c r="BH89" s="166">
        <v>100000000</v>
      </c>
      <c r="BI89" s="166">
        <f t="shared" si="11"/>
        <v>200000000</v>
      </c>
      <c r="BJ89" s="166">
        <f t="shared" si="7"/>
        <v>400000000</v>
      </c>
    </row>
    <row r="90" spans="1:62" ht="30.6">
      <c r="A90" s="642"/>
      <c r="B90" s="647">
        <v>19</v>
      </c>
      <c r="C90" s="647" t="s">
        <v>252</v>
      </c>
      <c r="D90" s="645"/>
      <c r="E90" s="647">
        <v>1905</v>
      </c>
      <c r="F90" s="647" t="s">
        <v>943</v>
      </c>
      <c r="G90" s="163">
        <v>1905025</v>
      </c>
      <c r="H90" s="164" t="s">
        <v>456</v>
      </c>
      <c r="I90" s="163" t="s">
        <v>944</v>
      </c>
      <c r="J90" s="164" t="s">
        <v>457</v>
      </c>
      <c r="K90" s="165">
        <v>4</v>
      </c>
      <c r="L90" s="166">
        <v>30000000</v>
      </c>
      <c r="M90" s="166">
        <f t="shared" si="12"/>
        <v>120000000</v>
      </c>
      <c r="N90" s="166"/>
      <c r="O90" s="166"/>
      <c r="P90" s="166"/>
      <c r="Q90" s="166">
        <v>28000000</v>
      </c>
      <c r="R90" s="166"/>
      <c r="S90" s="166"/>
      <c r="T90" s="166"/>
      <c r="U90" s="166"/>
      <c r="V90" s="166"/>
      <c r="W90" s="166"/>
      <c r="X90" s="166"/>
      <c r="Y90" s="166">
        <f t="shared" si="8"/>
        <v>28000000</v>
      </c>
      <c r="Z90" s="166"/>
      <c r="AA90" s="166"/>
      <c r="AB90" s="166"/>
      <c r="AC90" s="166">
        <v>30000000</v>
      </c>
      <c r="AD90" s="166"/>
      <c r="AE90" s="166"/>
      <c r="AF90" s="166"/>
      <c r="AG90" s="166"/>
      <c r="AH90" s="166"/>
      <c r="AI90" s="166"/>
      <c r="AJ90" s="166"/>
      <c r="AK90" s="166">
        <f t="shared" si="9"/>
        <v>30000000</v>
      </c>
      <c r="AL90" s="166"/>
      <c r="AM90" s="166"/>
      <c r="AN90" s="166"/>
      <c r="AO90" s="166">
        <v>31000000</v>
      </c>
      <c r="AP90" s="166"/>
      <c r="AQ90" s="166"/>
      <c r="AR90" s="166"/>
      <c r="AS90" s="166"/>
      <c r="AT90" s="166"/>
      <c r="AU90" s="166"/>
      <c r="AV90" s="166"/>
      <c r="AW90" s="166">
        <f t="shared" si="10"/>
        <v>31000000</v>
      </c>
      <c r="AX90" s="166"/>
      <c r="AY90" s="166"/>
      <c r="AZ90" s="166"/>
      <c r="BA90" s="166">
        <v>31000000</v>
      </c>
      <c r="BB90" s="166"/>
      <c r="BC90" s="166"/>
      <c r="BD90" s="166"/>
      <c r="BE90" s="166"/>
      <c r="BF90" s="166"/>
      <c r="BG90" s="166"/>
      <c r="BH90" s="166"/>
      <c r="BI90" s="166">
        <f t="shared" si="11"/>
        <v>31000000</v>
      </c>
      <c r="BJ90" s="166">
        <f t="shared" si="7"/>
        <v>120000000</v>
      </c>
    </row>
    <row r="91" spans="1:62" ht="30.6">
      <c r="A91" s="642"/>
      <c r="B91" s="645"/>
      <c r="C91" s="645"/>
      <c r="D91" s="645"/>
      <c r="E91" s="645"/>
      <c r="F91" s="645"/>
      <c r="G91" s="163">
        <v>1905026</v>
      </c>
      <c r="H91" s="164" t="s">
        <v>458</v>
      </c>
      <c r="I91" s="163" t="s">
        <v>945</v>
      </c>
      <c r="J91" s="164" t="s">
        <v>459</v>
      </c>
      <c r="K91" s="165">
        <v>4</v>
      </c>
      <c r="L91" s="166">
        <v>60000000</v>
      </c>
      <c r="M91" s="166">
        <f t="shared" si="12"/>
        <v>240000000</v>
      </c>
      <c r="N91" s="166"/>
      <c r="O91" s="166"/>
      <c r="P91" s="166"/>
      <c r="Q91" s="166">
        <v>57000000</v>
      </c>
      <c r="R91" s="166"/>
      <c r="S91" s="166"/>
      <c r="T91" s="166"/>
      <c r="U91" s="166"/>
      <c r="V91" s="166"/>
      <c r="W91" s="166"/>
      <c r="X91" s="166"/>
      <c r="Y91" s="166">
        <f t="shared" si="8"/>
        <v>57000000</v>
      </c>
      <c r="Z91" s="166"/>
      <c r="AA91" s="166"/>
      <c r="AB91" s="166"/>
      <c r="AC91" s="166">
        <v>60000000</v>
      </c>
      <c r="AD91" s="166"/>
      <c r="AE91" s="166"/>
      <c r="AF91" s="166"/>
      <c r="AG91" s="166"/>
      <c r="AH91" s="166"/>
      <c r="AI91" s="166"/>
      <c r="AJ91" s="166"/>
      <c r="AK91" s="166">
        <f t="shared" si="9"/>
        <v>60000000</v>
      </c>
      <c r="AL91" s="166"/>
      <c r="AM91" s="166"/>
      <c r="AN91" s="166"/>
      <c r="AO91" s="166">
        <v>61000000</v>
      </c>
      <c r="AP91" s="166"/>
      <c r="AQ91" s="166"/>
      <c r="AR91" s="166"/>
      <c r="AS91" s="166"/>
      <c r="AT91" s="166"/>
      <c r="AU91" s="166"/>
      <c r="AV91" s="166"/>
      <c r="AW91" s="166">
        <f t="shared" si="10"/>
        <v>61000000</v>
      </c>
      <c r="AX91" s="166"/>
      <c r="AY91" s="166"/>
      <c r="AZ91" s="166"/>
      <c r="BA91" s="166">
        <v>62000000</v>
      </c>
      <c r="BB91" s="166"/>
      <c r="BC91" s="166"/>
      <c r="BD91" s="166"/>
      <c r="BE91" s="166"/>
      <c r="BF91" s="166"/>
      <c r="BG91" s="166"/>
      <c r="BH91" s="166"/>
      <c r="BI91" s="166">
        <f t="shared" si="11"/>
        <v>62000000</v>
      </c>
      <c r="BJ91" s="166">
        <f t="shared" si="7"/>
        <v>240000000</v>
      </c>
    </row>
    <row r="92" spans="1:62" ht="30.6">
      <c r="A92" s="642"/>
      <c r="B92" s="645"/>
      <c r="C92" s="645"/>
      <c r="D92" s="645"/>
      <c r="E92" s="645"/>
      <c r="F92" s="645"/>
      <c r="G92" s="163">
        <v>1905027</v>
      </c>
      <c r="H92" s="164" t="s">
        <v>460</v>
      </c>
      <c r="I92" s="163" t="s">
        <v>946</v>
      </c>
      <c r="J92" s="164" t="s">
        <v>461</v>
      </c>
      <c r="K92" s="165">
        <v>4</v>
      </c>
      <c r="L92" s="166">
        <v>200000000</v>
      </c>
      <c r="M92" s="166">
        <f t="shared" si="12"/>
        <v>800000000</v>
      </c>
      <c r="N92" s="166"/>
      <c r="O92" s="166"/>
      <c r="P92" s="166"/>
      <c r="Q92" s="166">
        <v>114000000</v>
      </c>
      <c r="R92" s="166"/>
      <c r="S92" s="166"/>
      <c r="T92" s="166"/>
      <c r="U92" s="166"/>
      <c r="V92" s="166"/>
      <c r="W92" s="166">
        <v>150000000</v>
      </c>
      <c r="X92" s="166"/>
      <c r="Y92" s="166">
        <f t="shared" si="8"/>
        <v>264000000</v>
      </c>
      <c r="Z92" s="166"/>
      <c r="AA92" s="166"/>
      <c r="AB92" s="166"/>
      <c r="AC92" s="166">
        <v>118000000</v>
      </c>
      <c r="AD92" s="166"/>
      <c r="AE92" s="166"/>
      <c r="AF92" s="166"/>
      <c r="AG92" s="166"/>
      <c r="AH92" s="166"/>
      <c r="AI92" s="166"/>
      <c r="AJ92" s="166"/>
      <c r="AK92" s="166">
        <f t="shared" si="9"/>
        <v>118000000</v>
      </c>
      <c r="AL92" s="166"/>
      <c r="AM92" s="166"/>
      <c r="AN92" s="166"/>
      <c r="AO92" s="166">
        <v>200000000</v>
      </c>
      <c r="AP92" s="166"/>
      <c r="AQ92" s="166"/>
      <c r="AR92" s="166"/>
      <c r="AS92" s="166"/>
      <c r="AT92" s="166"/>
      <c r="AU92" s="166"/>
      <c r="AV92" s="166"/>
      <c r="AW92" s="166">
        <f t="shared" si="10"/>
        <v>200000000</v>
      </c>
      <c r="AX92" s="166"/>
      <c r="AY92" s="166"/>
      <c r="AZ92" s="166"/>
      <c r="BA92" s="166">
        <v>218000000</v>
      </c>
      <c r="BB92" s="166"/>
      <c r="BC92" s="166"/>
      <c r="BD92" s="166"/>
      <c r="BE92" s="166"/>
      <c r="BF92" s="166"/>
      <c r="BG92" s="166"/>
      <c r="BH92" s="166"/>
      <c r="BI92" s="166">
        <f t="shared" si="11"/>
        <v>218000000</v>
      </c>
      <c r="BJ92" s="166">
        <f t="shared" si="7"/>
        <v>800000000</v>
      </c>
    </row>
    <row r="93" spans="1:62" ht="30.6">
      <c r="A93" s="642"/>
      <c r="B93" s="645"/>
      <c r="C93" s="645"/>
      <c r="D93" s="645"/>
      <c r="E93" s="645"/>
      <c r="F93" s="645"/>
      <c r="G93" s="163">
        <v>1905028</v>
      </c>
      <c r="H93" s="164" t="s">
        <v>462</v>
      </c>
      <c r="I93" s="163" t="s">
        <v>947</v>
      </c>
      <c r="J93" s="164" t="s">
        <v>463</v>
      </c>
      <c r="K93" s="165">
        <v>4</v>
      </c>
      <c r="L93" s="166">
        <v>40000000</v>
      </c>
      <c r="M93" s="166">
        <f t="shared" si="12"/>
        <v>160000000</v>
      </c>
      <c r="N93" s="166"/>
      <c r="O93" s="166"/>
      <c r="P93" s="166"/>
      <c r="Q93" s="166">
        <v>8000000</v>
      </c>
      <c r="R93" s="166"/>
      <c r="S93" s="166"/>
      <c r="T93" s="166"/>
      <c r="U93" s="166"/>
      <c r="V93" s="166"/>
      <c r="W93" s="166"/>
      <c r="X93" s="166"/>
      <c r="Y93" s="166">
        <f t="shared" si="8"/>
        <v>8000000</v>
      </c>
      <c r="Z93" s="166"/>
      <c r="AA93" s="166"/>
      <c r="AB93" s="166"/>
      <c r="AC93" s="166">
        <v>22685899</v>
      </c>
      <c r="AD93" s="166"/>
      <c r="AE93" s="166"/>
      <c r="AF93" s="166"/>
      <c r="AG93" s="166"/>
      <c r="AH93" s="166"/>
      <c r="AI93" s="166"/>
      <c r="AJ93" s="166"/>
      <c r="AK93" s="166">
        <v>23000000</v>
      </c>
      <c r="AL93" s="166"/>
      <c r="AM93" s="166"/>
      <c r="AN93" s="166"/>
      <c r="AO93" s="166">
        <v>60000000</v>
      </c>
      <c r="AP93" s="166"/>
      <c r="AQ93" s="166"/>
      <c r="AR93" s="166"/>
      <c r="AS93" s="166"/>
      <c r="AT93" s="166"/>
      <c r="AU93" s="166"/>
      <c r="AV93" s="166"/>
      <c r="AW93" s="166">
        <f t="shared" si="10"/>
        <v>60000000</v>
      </c>
      <c r="AX93" s="166"/>
      <c r="AY93" s="166"/>
      <c r="AZ93" s="166"/>
      <c r="BA93" s="166">
        <v>69000000</v>
      </c>
      <c r="BB93" s="166"/>
      <c r="BC93" s="166"/>
      <c r="BD93" s="166"/>
      <c r="BE93" s="166"/>
      <c r="BF93" s="166"/>
      <c r="BG93" s="166"/>
      <c r="BH93" s="166"/>
      <c r="BI93" s="166">
        <f t="shared" si="11"/>
        <v>69000000</v>
      </c>
      <c r="BJ93" s="166">
        <f t="shared" si="7"/>
        <v>160000000</v>
      </c>
    </row>
    <row r="94" spans="1:62" ht="20.45">
      <c r="A94" s="642"/>
      <c r="B94" s="645"/>
      <c r="C94" s="645"/>
      <c r="D94" s="645"/>
      <c r="E94" s="645"/>
      <c r="F94" s="645"/>
      <c r="G94" s="163">
        <v>1905030</v>
      </c>
      <c r="H94" s="164" t="s">
        <v>466</v>
      </c>
      <c r="I94" s="163" t="s">
        <v>949</v>
      </c>
      <c r="J94" s="164" t="s">
        <v>465</v>
      </c>
      <c r="K94" s="165">
        <v>50</v>
      </c>
      <c r="L94" s="166">
        <v>1000000</v>
      </c>
      <c r="M94" s="166">
        <f t="shared" si="12"/>
        <v>50000000</v>
      </c>
      <c r="N94" s="166"/>
      <c r="O94" s="166"/>
      <c r="P94" s="166"/>
      <c r="Q94" s="166">
        <v>3000000</v>
      </c>
      <c r="R94" s="166"/>
      <c r="S94" s="166"/>
      <c r="T94" s="166"/>
      <c r="U94" s="166"/>
      <c r="V94" s="166"/>
      <c r="W94" s="166"/>
      <c r="X94" s="166"/>
      <c r="Y94" s="166">
        <f t="shared" si="8"/>
        <v>3000000</v>
      </c>
      <c r="Z94" s="166"/>
      <c r="AA94" s="166"/>
      <c r="AB94" s="166"/>
      <c r="AC94" s="166">
        <v>5500000</v>
      </c>
      <c r="AD94" s="166"/>
      <c r="AE94" s="166"/>
      <c r="AF94" s="166"/>
      <c r="AG94" s="166"/>
      <c r="AH94" s="166"/>
      <c r="AI94" s="166"/>
      <c r="AJ94" s="166"/>
      <c r="AK94" s="166">
        <v>6000000</v>
      </c>
      <c r="AL94" s="166"/>
      <c r="AM94" s="166"/>
      <c r="AN94" s="166"/>
      <c r="AO94" s="166">
        <v>20000000</v>
      </c>
      <c r="AP94" s="166"/>
      <c r="AQ94" s="166"/>
      <c r="AR94" s="166"/>
      <c r="AS94" s="166"/>
      <c r="AT94" s="166"/>
      <c r="AU94" s="166"/>
      <c r="AV94" s="166"/>
      <c r="AW94" s="166">
        <f t="shared" si="10"/>
        <v>20000000</v>
      </c>
      <c r="AX94" s="166"/>
      <c r="AY94" s="166"/>
      <c r="AZ94" s="166"/>
      <c r="BA94" s="166">
        <v>21000000</v>
      </c>
      <c r="BB94" s="166"/>
      <c r="BC94" s="166"/>
      <c r="BD94" s="166"/>
      <c r="BE94" s="166"/>
      <c r="BF94" s="166"/>
      <c r="BG94" s="166"/>
      <c r="BH94" s="166"/>
      <c r="BI94" s="166">
        <f t="shared" si="11"/>
        <v>21000000</v>
      </c>
      <c r="BJ94" s="166">
        <f t="shared" si="7"/>
        <v>50000000</v>
      </c>
    </row>
    <row r="95" spans="1:62" ht="30.6">
      <c r="A95" s="642"/>
      <c r="B95" s="645"/>
      <c r="C95" s="645"/>
      <c r="D95" s="645"/>
      <c r="E95" s="645"/>
      <c r="F95" s="645"/>
      <c r="G95" s="163">
        <v>1905020</v>
      </c>
      <c r="H95" s="164" t="s">
        <v>467</v>
      </c>
      <c r="I95" s="163" t="s">
        <v>950</v>
      </c>
      <c r="J95" s="164" t="s">
        <v>468</v>
      </c>
      <c r="K95" s="165">
        <v>4</v>
      </c>
      <c r="L95" s="166">
        <v>60000000</v>
      </c>
      <c r="M95" s="166">
        <f t="shared" si="12"/>
        <v>240000000</v>
      </c>
      <c r="N95" s="166"/>
      <c r="O95" s="166"/>
      <c r="P95" s="166"/>
      <c r="Q95" s="166">
        <v>50000000</v>
      </c>
      <c r="R95" s="166"/>
      <c r="S95" s="166"/>
      <c r="T95" s="166"/>
      <c r="U95" s="166"/>
      <c r="V95" s="166"/>
      <c r="W95" s="166"/>
      <c r="X95" s="166"/>
      <c r="Y95" s="166">
        <f t="shared" si="8"/>
        <v>50000000</v>
      </c>
      <c r="Z95" s="166"/>
      <c r="AA95" s="166"/>
      <c r="AB95" s="166"/>
      <c r="AC95" s="166">
        <v>60000000</v>
      </c>
      <c r="AD95" s="166"/>
      <c r="AE95" s="166"/>
      <c r="AF95" s="166"/>
      <c r="AG95" s="166"/>
      <c r="AH95" s="166"/>
      <c r="AI95" s="166"/>
      <c r="AJ95" s="166"/>
      <c r="AK95" s="166">
        <f t="shared" si="9"/>
        <v>60000000</v>
      </c>
      <c r="AL95" s="166"/>
      <c r="AM95" s="166"/>
      <c r="AN95" s="166"/>
      <c r="AO95" s="166">
        <v>65000000</v>
      </c>
      <c r="AP95" s="166"/>
      <c r="AQ95" s="166"/>
      <c r="AR95" s="166"/>
      <c r="AS95" s="166"/>
      <c r="AT95" s="166"/>
      <c r="AU95" s="166"/>
      <c r="AV95" s="166"/>
      <c r="AW95" s="166">
        <f t="shared" si="10"/>
        <v>65000000</v>
      </c>
      <c r="AX95" s="166"/>
      <c r="AY95" s="166"/>
      <c r="AZ95" s="166"/>
      <c r="BA95" s="166">
        <v>65000000</v>
      </c>
      <c r="BB95" s="166"/>
      <c r="BC95" s="166"/>
      <c r="BD95" s="166"/>
      <c r="BE95" s="166"/>
      <c r="BF95" s="166"/>
      <c r="BG95" s="166"/>
      <c r="BH95" s="166"/>
      <c r="BI95" s="166">
        <f t="shared" si="11"/>
        <v>65000000</v>
      </c>
      <c r="BJ95" s="166">
        <f t="shared" si="7"/>
        <v>240000000</v>
      </c>
    </row>
    <row r="96" spans="1:62" ht="20.45">
      <c r="A96" s="642"/>
      <c r="B96" s="645"/>
      <c r="C96" s="645"/>
      <c r="D96" s="645"/>
      <c r="E96" s="645"/>
      <c r="F96" s="645"/>
      <c r="G96" s="163">
        <v>1905024</v>
      </c>
      <c r="H96" s="164" t="s">
        <v>469</v>
      </c>
      <c r="I96" s="163" t="s">
        <v>951</v>
      </c>
      <c r="J96" s="164" t="s">
        <v>470</v>
      </c>
      <c r="K96" s="165">
        <v>4</v>
      </c>
      <c r="L96" s="166">
        <v>20000000</v>
      </c>
      <c r="M96" s="166">
        <f t="shared" si="12"/>
        <v>80000000</v>
      </c>
      <c r="N96" s="166"/>
      <c r="O96" s="166"/>
      <c r="P96" s="166"/>
      <c r="Q96" s="166">
        <v>9300000</v>
      </c>
      <c r="R96" s="166"/>
      <c r="S96" s="166"/>
      <c r="T96" s="166"/>
      <c r="U96" s="166"/>
      <c r="V96" s="166"/>
      <c r="W96" s="166"/>
      <c r="X96" s="166"/>
      <c r="Y96" s="166">
        <f t="shared" si="8"/>
        <v>9300000</v>
      </c>
      <c r="Z96" s="166"/>
      <c r="AA96" s="166"/>
      <c r="AB96" s="166"/>
      <c r="AC96" s="166">
        <v>15000000</v>
      </c>
      <c r="AD96" s="166"/>
      <c r="AE96" s="166"/>
      <c r="AF96" s="166"/>
      <c r="AG96" s="166"/>
      <c r="AH96" s="166"/>
      <c r="AI96" s="166"/>
      <c r="AJ96" s="166"/>
      <c r="AK96" s="166">
        <f t="shared" si="9"/>
        <v>15000000</v>
      </c>
      <c r="AL96" s="166"/>
      <c r="AM96" s="166"/>
      <c r="AN96" s="166"/>
      <c r="AO96" s="166">
        <v>25700000</v>
      </c>
      <c r="AP96" s="166"/>
      <c r="AQ96" s="166"/>
      <c r="AR96" s="166"/>
      <c r="AS96" s="166"/>
      <c r="AT96" s="166"/>
      <c r="AU96" s="166"/>
      <c r="AV96" s="166"/>
      <c r="AW96" s="166">
        <f t="shared" si="10"/>
        <v>25700000</v>
      </c>
      <c r="AX96" s="166"/>
      <c r="AY96" s="166"/>
      <c r="AZ96" s="166"/>
      <c r="BA96" s="166">
        <v>30000000</v>
      </c>
      <c r="BB96" s="166"/>
      <c r="BC96" s="166"/>
      <c r="BD96" s="166"/>
      <c r="BE96" s="166"/>
      <c r="BF96" s="166"/>
      <c r="BG96" s="166"/>
      <c r="BH96" s="166"/>
      <c r="BI96" s="166">
        <f t="shared" si="11"/>
        <v>30000000</v>
      </c>
      <c r="BJ96" s="166">
        <f t="shared" si="7"/>
        <v>80000000</v>
      </c>
    </row>
    <row r="97" spans="1:62" ht="20.45">
      <c r="A97" s="642"/>
      <c r="B97" s="645"/>
      <c r="C97" s="645"/>
      <c r="D97" s="645"/>
      <c r="E97" s="645"/>
      <c r="F97" s="645"/>
      <c r="G97" s="163" t="s">
        <v>952</v>
      </c>
      <c r="H97" s="164" t="s">
        <v>953</v>
      </c>
      <c r="I97" s="163" t="s">
        <v>954</v>
      </c>
      <c r="J97" s="164" t="s">
        <v>472</v>
      </c>
      <c r="K97" s="165">
        <v>4</v>
      </c>
      <c r="L97" s="166">
        <v>35000000</v>
      </c>
      <c r="M97" s="166">
        <f t="shared" si="12"/>
        <v>140000000</v>
      </c>
      <c r="N97" s="166"/>
      <c r="O97" s="166"/>
      <c r="P97" s="166"/>
      <c r="Q97" s="166">
        <v>20600000</v>
      </c>
      <c r="R97" s="166"/>
      <c r="S97" s="166"/>
      <c r="T97" s="166"/>
      <c r="U97" s="166"/>
      <c r="V97" s="166"/>
      <c r="W97" s="166"/>
      <c r="X97" s="166"/>
      <c r="Y97" s="166">
        <f t="shared" si="8"/>
        <v>20600000</v>
      </c>
      <c r="Z97" s="166"/>
      <c r="AA97" s="166"/>
      <c r="AB97" s="166"/>
      <c r="AC97" s="166">
        <v>25000000</v>
      </c>
      <c r="AD97" s="166"/>
      <c r="AE97" s="166"/>
      <c r="AF97" s="166"/>
      <c r="AG97" s="166"/>
      <c r="AH97" s="166"/>
      <c r="AI97" s="166"/>
      <c r="AJ97" s="166"/>
      <c r="AK97" s="166">
        <f t="shared" si="9"/>
        <v>25000000</v>
      </c>
      <c r="AL97" s="166"/>
      <c r="AM97" s="166"/>
      <c r="AN97" s="166"/>
      <c r="AO97" s="166">
        <v>44400000</v>
      </c>
      <c r="AP97" s="166"/>
      <c r="AQ97" s="166"/>
      <c r="AR97" s="166"/>
      <c r="AS97" s="166"/>
      <c r="AT97" s="166"/>
      <c r="AU97" s="166"/>
      <c r="AV97" s="166"/>
      <c r="AW97" s="166">
        <f t="shared" si="10"/>
        <v>44400000</v>
      </c>
      <c r="AX97" s="166"/>
      <c r="AY97" s="166"/>
      <c r="AZ97" s="166"/>
      <c r="BA97" s="166">
        <v>50000000</v>
      </c>
      <c r="BB97" s="166"/>
      <c r="BC97" s="166"/>
      <c r="BD97" s="166"/>
      <c r="BE97" s="166"/>
      <c r="BF97" s="166"/>
      <c r="BG97" s="166"/>
      <c r="BH97" s="166"/>
      <c r="BI97" s="166">
        <f t="shared" si="11"/>
        <v>50000000</v>
      </c>
      <c r="BJ97" s="166">
        <f t="shared" si="7"/>
        <v>140000000</v>
      </c>
    </row>
    <row r="98" spans="1:62" ht="20.45">
      <c r="A98" s="642"/>
      <c r="B98" s="646"/>
      <c r="C98" s="646"/>
      <c r="D98" s="646"/>
      <c r="E98" s="646"/>
      <c r="F98" s="646"/>
      <c r="G98" s="163" t="s">
        <v>955</v>
      </c>
      <c r="H98" s="164" t="s">
        <v>956</v>
      </c>
      <c r="I98" s="163" t="s">
        <v>957</v>
      </c>
      <c r="J98" s="164" t="s">
        <v>474</v>
      </c>
      <c r="K98" s="165">
        <v>4</v>
      </c>
      <c r="L98" s="166">
        <v>50000000</v>
      </c>
      <c r="M98" s="166">
        <f t="shared" si="12"/>
        <v>200000000</v>
      </c>
      <c r="N98" s="166"/>
      <c r="O98" s="166"/>
      <c r="P98" s="166"/>
      <c r="Q98" s="166">
        <v>12000000</v>
      </c>
      <c r="R98" s="166"/>
      <c r="S98" s="166"/>
      <c r="T98" s="166"/>
      <c r="U98" s="166"/>
      <c r="V98" s="166"/>
      <c r="W98" s="166"/>
      <c r="X98" s="166"/>
      <c r="Y98" s="166">
        <f t="shared" si="8"/>
        <v>12000000</v>
      </c>
      <c r="Z98" s="166"/>
      <c r="AA98" s="166"/>
      <c r="AB98" s="166"/>
      <c r="AC98" s="166">
        <v>50000000</v>
      </c>
      <c r="AD98" s="166"/>
      <c r="AE98" s="166"/>
      <c r="AF98" s="166"/>
      <c r="AG98" s="166"/>
      <c r="AH98" s="166"/>
      <c r="AI98" s="166"/>
      <c r="AJ98" s="166"/>
      <c r="AK98" s="166">
        <f t="shared" si="9"/>
        <v>50000000</v>
      </c>
      <c r="AL98" s="166"/>
      <c r="AM98" s="166"/>
      <c r="AN98" s="166"/>
      <c r="AO98" s="166">
        <v>60000000</v>
      </c>
      <c r="AP98" s="166"/>
      <c r="AQ98" s="166"/>
      <c r="AR98" s="166"/>
      <c r="AS98" s="166"/>
      <c r="AT98" s="166"/>
      <c r="AU98" s="166"/>
      <c r="AV98" s="166"/>
      <c r="AW98" s="166">
        <f t="shared" si="10"/>
        <v>60000000</v>
      </c>
      <c r="AX98" s="166"/>
      <c r="AY98" s="166"/>
      <c r="AZ98" s="166"/>
      <c r="BA98" s="166">
        <v>78000000</v>
      </c>
      <c r="BB98" s="166"/>
      <c r="BC98" s="166"/>
      <c r="BD98" s="166"/>
      <c r="BE98" s="166"/>
      <c r="BF98" s="166"/>
      <c r="BG98" s="166"/>
      <c r="BH98" s="166"/>
      <c r="BI98" s="166">
        <f t="shared" si="11"/>
        <v>78000000</v>
      </c>
      <c r="BJ98" s="166">
        <f t="shared" si="7"/>
        <v>200000000</v>
      </c>
    </row>
    <row r="99" spans="1:62" ht="20.45">
      <c r="A99" s="642"/>
      <c r="B99" s="645">
        <v>40</v>
      </c>
      <c r="C99" s="645" t="s">
        <v>223</v>
      </c>
      <c r="D99" s="647" t="s">
        <v>1216</v>
      </c>
      <c r="E99" s="645">
        <v>4001</v>
      </c>
      <c r="F99" s="645" t="s">
        <v>984</v>
      </c>
      <c r="G99" s="163">
        <v>4001001</v>
      </c>
      <c r="H99" s="164" t="s">
        <v>506</v>
      </c>
      <c r="I99" s="163" t="s">
        <v>987</v>
      </c>
      <c r="J99" s="164" t="s">
        <v>507</v>
      </c>
      <c r="K99" s="165">
        <v>4</v>
      </c>
      <c r="L99" s="166">
        <v>85000000</v>
      </c>
      <c r="M99" s="166">
        <f t="shared" si="12"/>
        <v>340000000</v>
      </c>
      <c r="N99" s="166">
        <v>85000000</v>
      </c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>
        <f t="shared" si="8"/>
        <v>85000000</v>
      </c>
      <c r="Z99" s="166">
        <v>85000000</v>
      </c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>
        <f t="shared" si="9"/>
        <v>85000000</v>
      </c>
      <c r="AL99" s="166">
        <v>85000000</v>
      </c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>
        <f t="shared" si="10"/>
        <v>85000000</v>
      </c>
      <c r="AX99" s="166">
        <v>85000000</v>
      </c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>
        <f t="shared" si="11"/>
        <v>85000000</v>
      </c>
      <c r="BJ99" s="166">
        <f t="shared" si="7"/>
        <v>340000000</v>
      </c>
    </row>
    <row r="100" spans="1:62" ht="20.45">
      <c r="A100" s="642"/>
      <c r="B100" s="645"/>
      <c r="C100" s="645"/>
      <c r="D100" s="645"/>
      <c r="E100" s="645"/>
      <c r="F100" s="645"/>
      <c r="G100" s="163">
        <v>4001014</v>
      </c>
      <c r="H100" s="164" t="s">
        <v>509</v>
      </c>
      <c r="I100" s="163">
        <v>400101400</v>
      </c>
      <c r="J100" s="164" t="s">
        <v>509</v>
      </c>
      <c r="K100" s="165">
        <v>50</v>
      </c>
      <c r="L100" s="166">
        <v>90000000</v>
      </c>
      <c r="M100" s="166">
        <f t="shared" si="12"/>
        <v>4500000000</v>
      </c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>
        <f t="shared" si="8"/>
        <v>0</v>
      </c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>
        <f t="shared" si="9"/>
        <v>0</v>
      </c>
      <c r="AL100" s="166"/>
      <c r="AM100" s="166"/>
      <c r="AN100" s="166"/>
      <c r="AO100" s="166"/>
      <c r="AP100" s="166"/>
      <c r="AQ100" s="166">
        <v>500000000</v>
      </c>
      <c r="AR100" s="166"/>
      <c r="AS100" s="166"/>
      <c r="AT100" s="166"/>
      <c r="AU100" s="166"/>
      <c r="AV100" s="166">
        <v>2000000000</v>
      </c>
      <c r="AW100" s="166">
        <f t="shared" si="10"/>
        <v>2500000000</v>
      </c>
      <c r="AX100" s="166"/>
      <c r="AY100" s="166"/>
      <c r="AZ100" s="166"/>
      <c r="BA100" s="166"/>
      <c r="BB100" s="166"/>
      <c r="BC100" s="166">
        <v>500000000</v>
      </c>
      <c r="BD100" s="166"/>
      <c r="BE100" s="166"/>
      <c r="BF100" s="166"/>
      <c r="BG100" s="166"/>
      <c r="BH100" s="166">
        <v>1500000000</v>
      </c>
      <c r="BI100" s="166">
        <f t="shared" si="11"/>
        <v>2000000000</v>
      </c>
      <c r="BJ100" s="166">
        <f t="shared" si="7"/>
        <v>4500000000</v>
      </c>
    </row>
    <row r="101" spans="1:62" ht="20.45">
      <c r="A101" s="642"/>
      <c r="B101" s="646"/>
      <c r="C101" s="646"/>
      <c r="D101" s="645"/>
      <c r="E101" s="646">
        <v>1303</v>
      </c>
      <c r="F101" s="646"/>
      <c r="G101" s="163">
        <v>4001032</v>
      </c>
      <c r="H101" s="164" t="s">
        <v>500</v>
      </c>
      <c r="I101" s="163">
        <v>400103200</v>
      </c>
      <c r="J101" s="164" t="s">
        <v>501</v>
      </c>
      <c r="K101" s="165">
        <v>50</v>
      </c>
      <c r="L101" s="166">
        <v>15000000</v>
      </c>
      <c r="M101" s="166">
        <f t="shared" si="12"/>
        <v>750000000</v>
      </c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>
        <f t="shared" si="8"/>
        <v>0</v>
      </c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>
        <f t="shared" si="9"/>
        <v>0</v>
      </c>
      <c r="AL101" s="166">
        <v>100000000</v>
      </c>
      <c r="AM101" s="166"/>
      <c r="AN101" s="166"/>
      <c r="AO101" s="166"/>
      <c r="AP101" s="166"/>
      <c r="AQ101" s="166"/>
      <c r="AR101" s="166"/>
      <c r="AS101" s="166"/>
      <c r="AT101" s="166">
        <v>100000000</v>
      </c>
      <c r="AU101" s="166"/>
      <c r="AV101" s="166">
        <v>150000000</v>
      </c>
      <c r="AW101" s="166">
        <f t="shared" si="10"/>
        <v>350000000</v>
      </c>
      <c r="AX101" s="166">
        <v>150000000</v>
      </c>
      <c r="AY101" s="166"/>
      <c r="AZ101" s="166"/>
      <c r="BA101" s="166"/>
      <c r="BB101" s="166"/>
      <c r="BC101" s="166"/>
      <c r="BD101" s="166"/>
      <c r="BE101" s="166"/>
      <c r="BF101" s="166">
        <v>100000000</v>
      </c>
      <c r="BG101" s="166"/>
      <c r="BH101" s="166">
        <v>150000000</v>
      </c>
      <c r="BI101" s="166">
        <f t="shared" si="11"/>
        <v>400000000</v>
      </c>
      <c r="BJ101" s="166">
        <f t="shared" si="7"/>
        <v>750000000</v>
      </c>
    </row>
    <row r="102" spans="1:62" ht="20.45">
      <c r="A102" s="642"/>
      <c r="B102" s="647">
        <v>40</v>
      </c>
      <c r="C102" s="647" t="s">
        <v>223</v>
      </c>
      <c r="D102" s="645"/>
      <c r="E102" s="647">
        <v>4002</v>
      </c>
      <c r="F102" s="647" t="s">
        <v>764</v>
      </c>
      <c r="G102" s="163">
        <v>4002016</v>
      </c>
      <c r="H102" s="164" t="s">
        <v>225</v>
      </c>
      <c r="I102" s="163">
        <v>400201601</v>
      </c>
      <c r="J102" s="164" t="s">
        <v>226</v>
      </c>
      <c r="K102" s="165">
        <v>1</v>
      </c>
      <c r="L102" s="166">
        <v>100000000</v>
      </c>
      <c r="M102" s="166">
        <f t="shared" si="12"/>
        <v>100000000</v>
      </c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  <c r="Y102" s="166">
        <f t="shared" si="8"/>
        <v>0</v>
      </c>
      <c r="Z102" s="166"/>
      <c r="AA102" s="166"/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6">
        <f t="shared" si="9"/>
        <v>0</v>
      </c>
      <c r="AL102" s="166">
        <v>100000000</v>
      </c>
      <c r="AM102" s="166"/>
      <c r="AN102" s="166"/>
      <c r="AO102" s="166"/>
      <c r="AP102" s="166"/>
      <c r="AQ102" s="166"/>
      <c r="AR102" s="166"/>
      <c r="AS102" s="166"/>
      <c r="AT102" s="166"/>
      <c r="AU102" s="166"/>
      <c r="AV102" s="166"/>
      <c r="AW102" s="166">
        <f t="shared" si="10"/>
        <v>100000000</v>
      </c>
      <c r="AX102" s="166"/>
      <c r="AY102" s="166"/>
      <c r="AZ102" s="166"/>
      <c r="BA102" s="166"/>
      <c r="BB102" s="166"/>
      <c r="BC102" s="166"/>
      <c r="BD102" s="166"/>
      <c r="BE102" s="166"/>
      <c r="BF102" s="166"/>
      <c r="BG102" s="166"/>
      <c r="BH102" s="166"/>
      <c r="BI102" s="166">
        <f t="shared" si="11"/>
        <v>0</v>
      </c>
      <c r="BJ102" s="166">
        <f t="shared" ref="BJ102:BJ165" si="13">+Y102+AK102+AW102+BI102</f>
        <v>100000000</v>
      </c>
    </row>
    <row r="103" spans="1:62">
      <c r="A103" s="642"/>
      <c r="B103" s="645"/>
      <c r="C103" s="645"/>
      <c r="D103" s="645"/>
      <c r="E103" s="645"/>
      <c r="F103" s="645"/>
      <c r="G103" s="163">
        <v>4002023</v>
      </c>
      <c r="H103" s="164" t="s">
        <v>227</v>
      </c>
      <c r="I103" s="163">
        <v>400202300</v>
      </c>
      <c r="J103" s="164" t="s">
        <v>227</v>
      </c>
      <c r="K103" s="165">
        <v>3</v>
      </c>
      <c r="L103" s="166">
        <v>570000000</v>
      </c>
      <c r="M103" s="166">
        <f t="shared" si="12"/>
        <v>1710000000</v>
      </c>
      <c r="N103" s="166">
        <v>455000000</v>
      </c>
      <c r="O103" s="166"/>
      <c r="P103" s="166"/>
      <c r="Q103" s="166"/>
      <c r="R103" s="166"/>
      <c r="S103" s="166">
        <v>5000000</v>
      </c>
      <c r="T103" s="166"/>
      <c r="U103" s="166"/>
      <c r="V103" s="166"/>
      <c r="W103" s="166"/>
      <c r="X103" s="166"/>
      <c r="Y103" s="166">
        <f t="shared" ref="Y103:Y166" si="14">SUM(N103:X103)</f>
        <v>460000000</v>
      </c>
      <c r="Z103" s="166"/>
      <c r="AA103" s="166"/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6">
        <f t="shared" ref="AK103:AK166" si="15">SUM(Z103:AJ103)</f>
        <v>0</v>
      </c>
      <c r="AL103" s="166">
        <v>555000000</v>
      </c>
      <c r="AM103" s="166"/>
      <c r="AN103" s="166"/>
      <c r="AO103" s="166"/>
      <c r="AP103" s="166"/>
      <c r="AQ103" s="166">
        <v>10000000</v>
      </c>
      <c r="AR103" s="166"/>
      <c r="AS103" s="166"/>
      <c r="AT103" s="166"/>
      <c r="AU103" s="166"/>
      <c r="AV103" s="166"/>
      <c r="AW103" s="166">
        <f t="shared" ref="AW103:AX165" si="16">SUM(AL103:AV103)</f>
        <v>565000000</v>
      </c>
      <c r="AX103" s="166">
        <v>650000000</v>
      </c>
      <c r="AY103" s="166"/>
      <c r="AZ103" s="166"/>
      <c r="BA103" s="166"/>
      <c r="BB103" s="166"/>
      <c r="BC103" s="166">
        <v>35000000</v>
      </c>
      <c r="BD103" s="166"/>
      <c r="BE103" s="166"/>
      <c r="BF103" s="166"/>
      <c r="BG103" s="166"/>
      <c r="BH103" s="166"/>
      <c r="BI103" s="166">
        <f t="shared" ref="BI103:BI166" si="17">SUM(AX103:BH103)</f>
        <v>685000000</v>
      </c>
      <c r="BJ103" s="166">
        <f t="shared" si="13"/>
        <v>1710000000</v>
      </c>
    </row>
    <row r="104" spans="1:62" ht="20.45">
      <c r="A104" s="642"/>
      <c r="B104" s="645"/>
      <c r="C104" s="645"/>
      <c r="D104" s="645"/>
      <c r="E104" s="645"/>
      <c r="F104" s="645"/>
      <c r="G104" s="163">
        <v>4002016</v>
      </c>
      <c r="H104" s="164" t="s">
        <v>765</v>
      </c>
      <c r="I104" s="163" t="s">
        <v>766</v>
      </c>
      <c r="J104" s="164" t="s">
        <v>767</v>
      </c>
      <c r="K104" s="165">
        <v>1</v>
      </c>
      <c r="L104" s="166">
        <v>80000000</v>
      </c>
      <c r="M104" s="166">
        <f t="shared" si="12"/>
        <v>80000000</v>
      </c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  <c r="Y104" s="166">
        <f t="shared" si="14"/>
        <v>0</v>
      </c>
      <c r="Z104" s="166">
        <v>80000000</v>
      </c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>
        <f t="shared" si="15"/>
        <v>80000000</v>
      </c>
      <c r="AL104" s="166"/>
      <c r="AM104" s="166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>
        <f t="shared" si="16"/>
        <v>0</v>
      </c>
      <c r="AX104" s="166"/>
      <c r="AY104" s="166"/>
      <c r="AZ104" s="166"/>
      <c r="BA104" s="166"/>
      <c r="BB104" s="166"/>
      <c r="BC104" s="166"/>
      <c r="BD104" s="166"/>
      <c r="BE104" s="166"/>
      <c r="BF104" s="166"/>
      <c r="BG104" s="166"/>
      <c r="BH104" s="166"/>
      <c r="BI104" s="166">
        <f t="shared" si="17"/>
        <v>0</v>
      </c>
      <c r="BJ104" s="166">
        <f t="shared" si="13"/>
        <v>80000000</v>
      </c>
    </row>
    <row r="105" spans="1:62">
      <c r="A105" s="642"/>
      <c r="B105" s="645"/>
      <c r="C105" s="645"/>
      <c r="D105" s="645"/>
      <c r="E105" s="645"/>
      <c r="F105" s="645"/>
      <c r="G105" s="163">
        <v>4002026</v>
      </c>
      <c r="H105" s="164" t="s">
        <v>228</v>
      </c>
      <c r="I105" s="163">
        <v>400202600</v>
      </c>
      <c r="J105" s="164" t="s">
        <v>228</v>
      </c>
      <c r="K105" s="165">
        <v>4</v>
      </c>
      <c r="L105" s="166">
        <v>100000000</v>
      </c>
      <c r="M105" s="166">
        <f t="shared" si="12"/>
        <v>400000000</v>
      </c>
      <c r="N105" s="166">
        <v>95000000</v>
      </c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  <c r="Y105" s="166">
        <f t="shared" si="14"/>
        <v>95000000</v>
      </c>
      <c r="Z105" s="166">
        <v>95000000</v>
      </c>
      <c r="AA105" s="166"/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6">
        <f t="shared" si="15"/>
        <v>95000000</v>
      </c>
      <c r="AL105" s="166">
        <v>105000000</v>
      </c>
      <c r="AM105" s="166"/>
      <c r="AN105" s="166"/>
      <c r="AO105" s="166"/>
      <c r="AP105" s="166"/>
      <c r="AQ105" s="166"/>
      <c r="AR105" s="166"/>
      <c r="AS105" s="166"/>
      <c r="AT105" s="166"/>
      <c r="AU105" s="166"/>
      <c r="AV105" s="166"/>
      <c r="AW105" s="166">
        <f t="shared" si="16"/>
        <v>105000000</v>
      </c>
      <c r="AX105" s="166">
        <v>105000000</v>
      </c>
      <c r="AY105" s="166"/>
      <c r="AZ105" s="166"/>
      <c r="BA105" s="166"/>
      <c r="BB105" s="166"/>
      <c r="BC105" s="166"/>
      <c r="BD105" s="166"/>
      <c r="BE105" s="166"/>
      <c r="BF105" s="166"/>
      <c r="BG105" s="166"/>
      <c r="BH105" s="166"/>
      <c r="BI105" s="166">
        <f t="shared" si="17"/>
        <v>105000000</v>
      </c>
      <c r="BJ105" s="166">
        <f t="shared" si="13"/>
        <v>400000000</v>
      </c>
    </row>
    <row r="106" spans="1:62">
      <c r="A106" s="642"/>
      <c r="B106" s="645"/>
      <c r="C106" s="645"/>
      <c r="D106" s="645"/>
      <c r="E106" s="163">
        <v>4001</v>
      </c>
      <c r="F106" s="645"/>
      <c r="G106" s="163">
        <v>4001030</v>
      </c>
      <c r="H106" s="164" t="s">
        <v>229</v>
      </c>
      <c r="I106" s="163">
        <v>400103000</v>
      </c>
      <c r="J106" s="164" t="s">
        <v>230</v>
      </c>
      <c r="K106" s="165">
        <v>2</v>
      </c>
      <c r="L106" s="166">
        <v>110000000</v>
      </c>
      <c r="M106" s="166">
        <f t="shared" si="12"/>
        <v>220000000</v>
      </c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  <c r="Y106" s="166">
        <f t="shared" si="14"/>
        <v>0</v>
      </c>
      <c r="Z106" s="166"/>
      <c r="AA106" s="166"/>
      <c r="AB106" s="166"/>
      <c r="AC106" s="166"/>
      <c r="AD106" s="166"/>
      <c r="AE106" s="166"/>
      <c r="AF106" s="166"/>
      <c r="AG106" s="166"/>
      <c r="AH106" s="166"/>
      <c r="AI106" s="166"/>
      <c r="AJ106" s="166"/>
      <c r="AK106" s="166">
        <f t="shared" si="15"/>
        <v>0</v>
      </c>
      <c r="AL106" s="166">
        <v>110000000</v>
      </c>
      <c r="AM106" s="166"/>
      <c r="AN106" s="166"/>
      <c r="AO106" s="166"/>
      <c r="AP106" s="166"/>
      <c r="AQ106" s="166"/>
      <c r="AR106" s="166"/>
      <c r="AS106" s="166"/>
      <c r="AT106" s="166"/>
      <c r="AU106" s="166"/>
      <c r="AV106" s="166"/>
      <c r="AW106" s="166">
        <f t="shared" si="16"/>
        <v>110000000</v>
      </c>
      <c r="AX106" s="166">
        <v>110000000</v>
      </c>
      <c r="AY106" s="166"/>
      <c r="AZ106" s="166"/>
      <c r="BA106" s="166"/>
      <c r="BB106" s="166"/>
      <c r="BC106" s="166"/>
      <c r="BD106" s="166"/>
      <c r="BE106" s="166"/>
      <c r="BF106" s="166"/>
      <c r="BG106" s="166"/>
      <c r="BH106" s="166"/>
      <c r="BI106" s="166">
        <f t="shared" si="17"/>
        <v>110000000</v>
      </c>
      <c r="BJ106" s="166">
        <f t="shared" si="13"/>
        <v>220000000</v>
      </c>
    </row>
    <row r="107" spans="1:62">
      <c r="A107" s="642"/>
      <c r="B107" s="647">
        <v>40</v>
      </c>
      <c r="C107" s="647" t="s">
        <v>223</v>
      </c>
      <c r="D107" s="645"/>
      <c r="E107" s="647">
        <v>4003</v>
      </c>
      <c r="F107" s="647" t="s">
        <v>892</v>
      </c>
      <c r="G107" s="163">
        <v>4003015</v>
      </c>
      <c r="H107" s="164" t="s">
        <v>388</v>
      </c>
      <c r="I107" s="163">
        <v>400301500</v>
      </c>
      <c r="J107" s="164" t="s">
        <v>388</v>
      </c>
      <c r="K107" s="165">
        <v>3</v>
      </c>
      <c r="L107" s="166">
        <v>1226666666.6700001</v>
      </c>
      <c r="M107" s="166">
        <f t="shared" si="12"/>
        <v>3680000000.0100002</v>
      </c>
      <c r="N107" s="166">
        <v>230000000</v>
      </c>
      <c r="O107" s="166"/>
      <c r="P107" s="166"/>
      <c r="Q107" s="166"/>
      <c r="R107" s="166">
        <v>50000000</v>
      </c>
      <c r="S107" s="166"/>
      <c r="T107" s="166"/>
      <c r="U107" s="166"/>
      <c r="V107" s="166"/>
      <c r="W107" s="166"/>
      <c r="X107" s="166"/>
      <c r="Y107" s="166">
        <f t="shared" si="14"/>
        <v>280000000</v>
      </c>
      <c r="Z107" s="166">
        <v>1400000000</v>
      </c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>
        <f t="shared" si="15"/>
        <v>1400000000</v>
      </c>
      <c r="AL107" s="166">
        <v>1000000000</v>
      </c>
      <c r="AM107" s="166"/>
      <c r="AN107" s="166"/>
      <c r="AO107" s="166"/>
      <c r="AP107" s="166">
        <v>1000000000</v>
      </c>
      <c r="AQ107" s="166"/>
      <c r="AR107" s="166"/>
      <c r="AS107" s="166"/>
      <c r="AT107" s="166"/>
      <c r="AU107" s="166"/>
      <c r="AV107" s="166"/>
      <c r="AW107" s="166">
        <f t="shared" si="16"/>
        <v>2000000000</v>
      </c>
      <c r="AX107" s="166"/>
      <c r="AY107" s="166"/>
      <c r="AZ107" s="166"/>
      <c r="BA107" s="166"/>
      <c r="BB107" s="166"/>
      <c r="BC107" s="166"/>
      <c r="BD107" s="166"/>
      <c r="BE107" s="166"/>
      <c r="BF107" s="166"/>
      <c r="BG107" s="166"/>
      <c r="BH107" s="166"/>
      <c r="BI107" s="166">
        <f t="shared" si="17"/>
        <v>0</v>
      </c>
      <c r="BJ107" s="166">
        <f t="shared" si="13"/>
        <v>3680000000</v>
      </c>
    </row>
    <row r="108" spans="1:62" ht="20.45">
      <c r="A108" s="642"/>
      <c r="B108" s="645"/>
      <c r="C108" s="645"/>
      <c r="D108" s="645"/>
      <c r="E108" s="645"/>
      <c r="F108" s="645"/>
      <c r="G108" s="163">
        <v>4003047</v>
      </c>
      <c r="H108" s="164" t="s">
        <v>389</v>
      </c>
      <c r="I108" s="163">
        <v>400304701</v>
      </c>
      <c r="J108" s="164" t="s">
        <v>390</v>
      </c>
      <c r="K108" s="165">
        <v>4</v>
      </c>
      <c r="L108" s="166">
        <v>2330000000</v>
      </c>
      <c r="M108" s="166">
        <f t="shared" si="12"/>
        <v>9320000000</v>
      </c>
      <c r="N108" s="166">
        <v>246354000</v>
      </c>
      <c r="O108" s="166"/>
      <c r="P108" s="166"/>
      <c r="Q108" s="166"/>
      <c r="R108" s="166">
        <v>2286225000</v>
      </c>
      <c r="S108" s="166">
        <v>412000000</v>
      </c>
      <c r="T108" s="166"/>
      <c r="U108" s="166"/>
      <c r="V108" s="166"/>
      <c r="W108" s="166"/>
      <c r="X108" s="166"/>
      <c r="Y108" s="166">
        <f t="shared" si="14"/>
        <v>2944579000</v>
      </c>
      <c r="Z108" s="166">
        <v>195000000</v>
      </c>
      <c r="AA108" s="166"/>
      <c r="AB108" s="166"/>
      <c r="AC108" s="166"/>
      <c r="AD108" s="166">
        <v>1713000000</v>
      </c>
      <c r="AE108" s="166">
        <v>70000000</v>
      </c>
      <c r="AF108" s="166"/>
      <c r="AG108" s="166"/>
      <c r="AH108" s="166"/>
      <c r="AI108" s="166"/>
      <c r="AJ108" s="166"/>
      <c r="AK108" s="166">
        <f t="shared" si="15"/>
        <v>1978000000</v>
      </c>
      <c r="AL108" s="166">
        <v>200000000</v>
      </c>
      <c r="AM108" s="166"/>
      <c r="AN108" s="166"/>
      <c r="AO108" s="166"/>
      <c r="AP108" s="166">
        <v>1900000000</v>
      </c>
      <c r="AQ108" s="166">
        <v>80000000</v>
      </c>
      <c r="AR108" s="166"/>
      <c r="AS108" s="166"/>
      <c r="AT108" s="166"/>
      <c r="AU108" s="166"/>
      <c r="AV108" s="166"/>
      <c r="AW108" s="166">
        <f t="shared" si="16"/>
        <v>2180000000</v>
      </c>
      <c r="AX108" s="166">
        <v>227421000</v>
      </c>
      <c r="AY108" s="166"/>
      <c r="AZ108" s="166"/>
      <c r="BA108" s="166"/>
      <c r="BB108" s="166">
        <v>1900000000</v>
      </c>
      <c r="BC108" s="166">
        <v>90000000</v>
      </c>
      <c r="BD108" s="166"/>
      <c r="BE108" s="166"/>
      <c r="BF108" s="166"/>
      <c r="BG108" s="166"/>
      <c r="BH108" s="166"/>
      <c r="BI108" s="166">
        <f>SUM(AX108:BH108)</f>
        <v>2217421000</v>
      </c>
      <c r="BJ108" s="166">
        <f t="shared" si="13"/>
        <v>9320000000</v>
      </c>
    </row>
    <row r="109" spans="1:62">
      <c r="A109" s="642"/>
      <c r="B109" s="645"/>
      <c r="C109" s="645"/>
      <c r="D109" s="645"/>
      <c r="E109" s="645"/>
      <c r="F109" s="645"/>
      <c r="G109" s="163" t="s">
        <v>893</v>
      </c>
      <c r="H109" s="164" t="s">
        <v>894</v>
      </c>
      <c r="I109" s="163" t="s">
        <v>895</v>
      </c>
      <c r="J109" s="164" t="s">
        <v>894</v>
      </c>
      <c r="K109" s="165">
        <v>3</v>
      </c>
      <c r="L109" s="166">
        <v>500000000</v>
      </c>
      <c r="M109" s="166">
        <f t="shared" si="12"/>
        <v>1500000000</v>
      </c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  <c r="Y109" s="166">
        <f t="shared" si="14"/>
        <v>0</v>
      </c>
      <c r="Z109" s="166"/>
      <c r="AA109" s="166"/>
      <c r="AB109" s="166"/>
      <c r="AC109" s="166"/>
      <c r="AD109" s="166">
        <v>100000000</v>
      </c>
      <c r="AE109" s="166"/>
      <c r="AF109" s="166"/>
      <c r="AG109" s="166"/>
      <c r="AH109" s="166"/>
      <c r="AI109" s="166"/>
      <c r="AJ109" s="166"/>
      <c r="AK109" s="166">
        <f t="shared" si="15"/>
        <v>100000000</v>
      </c>
      <c r="AL109" s="166">
        <v>400000000</v>
      </c>
      <c r="AM109" s="166"/>
      <c r="AN109" s="166"/>
      <c r="AO109" s="166"/>
      <c r="AP109" s="166">
        <v>400000000</v>
      </c>
      <c r="AQ109" s="166"/>
      <c r="AR109" s="166"/>
      <c r="AS109" s="166"/>
      <c r="AT109" s="166"/>
      <c r="AU109" s="166"/>
      <c r="AV109" s="166"/>
      <c r="AW109" s="166">
        <f t="shared" si="16"/>
        <v>800000000</v>
      </c>
      <c r="AX109" s="166">
        <v>200000000</v>
      </c>
      <c r="AY109" s="166"/>
      <c r="AZ109" s="166"/>
      <c r="BA109" s="166"/>
      <c r="BB109" s="166">
        <v>400000000</v>
      </c>
      <c r="BC109" s="166"/>
      <c r="BD109" s="166"/>
      <c r="BE109" s="166"/>
      <c r="BF109" s="166"/>
      <c r="BG109" s="166"/>
      <c r="BH109" s="166"/>
      <c r="BI109" s="166">
        <f t="shared" si="17"/>
        <v>600000000</v>
      </c>
      <c r="BJ109" s="166">
        <f t="shared" si="13"/>
        <v>1500000000</v>
      </c>
    </row>
    <row r="110" spans="1:62">
      <c r="A110" s="642"/>
      <c r="B110" s="645"/>
      <c r="C110" s="645"/>
      <c r="D110" s="645"/>
      <c r="E110" s="645"/>
      <c r="F110" s="645"/>
      <c r="G110" s="163" t="s">
        <v>896</v>
      </c>
      <c r="H110" s="164" t="s">
        <v>897</v>
      </c>
      <c r="I110" s="163" t="s">
        <v>898</v>
      </c>
      <c r="J110" s="164" t="s">
        <v>899</v>
      </c>
      <c r="K110" s="165">
        <v>2</v>
      </c>
      <c r="L110" s="166">
        <v>400000000</v>
      </c>
      <c r="M110" s="166">
        <f t="shared" si="12"/>
        <v>800000000</v>
      </c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  <c r="Y110" s="166">
        <f t="shared" si="14"/>
        <v>0</v>
      </c>
      <c r="Z110" s="166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>
        <f t="shared" si="15"/>
        <v>0</v>
      </c>
      <c r="AL110" s="166">
        <v>200000000</v>
      </c>
      <c r="AM110" s="166"/>
      <c r="AN110" s="166"/>
      <c r="AO110" s="166"/>
      <c r="AP110" s="166">
        <v>200000000</v>
      </c>
      <c r="AQ110" s="166"/>
      <c r="AR110" s="166"/>
      <c r="AS110" s="166"/>
      <c r="AT110" s="166"/>
      <c r="AU110" s="166"/>
      <c r="AV110" s="166"/>
      <c r="AW110" s="166">
        <f t="shared" si="16"/>
        <v>400000000</v>
      </c>
      <c r="AX110" s="166">
        <v>200000000</v>
      </c>
      <c r="AY110" s="166"/>
      <c r="AZ110" s="166"/>
      <c r="BA110" s="166"/>
      <c r="BB110" s="166">
        <v>200000000</v>
      </c>
      <c r="BC110" s="166"/>
      <c r="BD110" s="166"/>
      <c r="BE110" s="166"/>
      <c r="BF110" s="166"/>
      <c r="BG110" s="166"/>
      <c r="BH110" s="166"/>
      <c r="BI110" s="166">
        <f t="shared" si="17"/>
        <v>400000000</v>
      </c>
      <c r="BJ110" s="166">
        <f t="shared" si="13"/>
        <v>800000000</v>
      </c>
    </row>
    <row r="111" spans="1:62">
      <c r="A111" s="642"/>
      <c r="B111" s="645"/>
      <c r="C111" s="645"/>
      <c r="D111" s="645"/>
      <c r="E111" s="645"/>
      <c r="F111" s="645"/>
      <c r="G111" s="163">
        <v>4003018</v>
      </c>
      <c r="H111" s="164" t="s">
        <v>395</v>
      </c>
      <c r="I111" s="163">
        <v>400301800</v>
      </c>
      <c r="J111" s="164" t="s">
        <v>395</v>
      </c>
      <c r="K111" s="165">
        <v>3</v>
      </c>
      <c r="L111" s="166">
        <v>600000000</v>
      </c>
      <c r="M111" s="166">
        <f t="shared" si="12"/>
        <v>1800000000</v>
      </c>
      <c r="N111" s="166">
        <v>28699303</v>
      </c>
      <c r="O111" s="166"/>
      <c r="P111" s="166"/>
      <c r="Q111" s="166"/>
      <c r="R111" s="166">
        <v>15000000</v>
      </c>
      <c r="S111" s="166"/>
      <c r="T111" s="166"/>
      <c r="U111" s="166"/>
      <c r="V111" s="166"/>
      <c r="W111" s="166"/>
      <c r="X111" s="166">
        <v>300000000</v>
      </c>
      <c r="Y111" s="166">
        <f t="shared" si="14"/>
        <v>343699303</v>
      </c>
      <c r="Z111" s="166">
        <v>400000000</v>
      </c>
      <c r="AA111" s="166"/>
      <c r="AB111" s="166"/>
      <c r="AC111" s="166"/>
      <c r="AD111" s="166">
        <v>356300697</v>
      </c>
      <c r="AE111" s="166"/>
      <c r="AF111" s="166"/>
      <c r="AG111" s="166"/>
      <c r="AH111" s="166"/>
      <c r="AI111" s="166"/>
      <c r="AJ111" s="166"/>
      <c r="AK111" s="166">
        <f t="shared" si="15"/>
        <v>756300697</v>
      </c>
      <c r="AL111" s="166"/>
      <c r="AM111" s="166"/>
      <c r="AN111" s="166"/>
      <c r="AO111" s="166"/>
      <c r="AP111" s="166"/>
      <c r="AQ111" s="166"/>
      <c r="AR111" s="166"/>
      <c r="AS111" s="166"/>
      <c r="AT111" s="166"/>
      <c r="AU111" s="166"/>
      <c r="AV111" s="166"/>
      <c r="AW111" s="166">
        <f t="shared" si="16"/>
        <v>0</v>
      </c>
      <c r="AX111" s="166">
        <v>400000000</v>
      </c>
      <c r="AY111" s="166"/>
      <c r="AZ111" s="166"/>
      <c r="BA111" s="166"/>
      <c r="BB111" s="166">
        <v>300000000</v>
      </c>
      <c r="BC111" s="166"/>
      <c r="BD111" s="166"/>
      <c r="BE111" s="166"/>
      <c r="BF111" s="166"/>
      <c r="BG111" s="166"/>
      <c r="BH111" s="166"/>
      <c r="BI111" s="166">
        <f t="shared" si="17"/>
        <v>700000000</v>
      </c>
      <c r="BJ111" s="166">
        <f t="shared" si="13"/>
        <v>1800000000</v>
      </c>
    </row>
    <row r="112" spans="1:62">
      <c r="A112" s="642"/>
      <c r="B112" s="645"/>
      <c r="C112" s="645"/>
      <c r="D112" s="645"/>
      <c r="E112" s="645"/>
      <c r="F112" s="645"/>
      <c r="G112" s="163" t="s">
        <v>900</v>
      </c>
      <c r="H112" s="164" t="s">
        <v>901</v>
      </c>
      <c r="I112" s="163" t="s">
        <v>902</v>
      </c>
      <c r="J112" s="164" t="s">
        <v>903</v>
      </c>
      <c r="K112" s="165">
        <v>3</v>
      </c>
      <c r="L112" s="166">
        <v>502000000</v>
      </c>
      <c r="M112" s="166">
        <f t="shared" si="12"/>
        <v>1506000000</v>
      </c>
      <c r="N112" s="166">
        <v>374000000</v>
      </c>
      <c r="O112" s="166"/>
      <c r="P112" s="166"/>
      <c r="Q112" s="166"/>
      <c r="R112" s="166">
        <v>30000000</v>
      </c>
      <c r="S112" s="166"/>
      <c r="T112" s="166"/>
      <c r="U112" s="166"/>
      <c r="V112" s="166"/>
      <c r="W112" s="166"/>
      <c r="X112" s="166"/>
      <c r="Y112" s="166">
        <f t="shared" si="14"/>
        <v>404000000</v>
      </c>
      <c r="Z112" s="166"/>
      <c r="AA112" s="166"/>
      <c r="AB112" s="166"/>
      <c r="AC112" s="166"/>
      <c r="AD112" s="166"/>
      <c r="AE112" s="166"/>
      <c r="AF112" s="166"/>
      <c r="AG112" s="166"/>
      <c r="AH112" s="166"/>
      <c r="AI112" s="166"/>
      <c r="AJ112" s="166"/>
      <c r="AK112" s="166">
        <f t="shared" si="15"/>
        <v>0</v>
      </c>
      <c r="AL112" s="166">
        <v>200000000</v>
      </c>
      <c r="AM112" s="166"/>
      <c r="AN112" s="166"/>
      <c r="AO112" s="166"/>
      <c r="AP112" s="166">
        <v>300000000</v>
      </c>
      <c r="AQ112" s="166"/>
      <c r="AR112" s="166"/>
      <c r="AS112" s="166"/>
      <c r="AT112" s="166"/>
      <c r="AU112" s="166"/>
      <c r="AV112" s="166"/>
      <c r="AW112" s="166">
        <f t="shared" si="16"/>
        <v>500000000</v>
      </c>
      <c r="AX112" s="166">
        <v>202000000</v>
      </c>
      <c r="AY112" s="166"/>
      <c r="AZ112" s="166"/>
      <c r="BA112" s="166"/>
      <c r="BB112" s="166">
        <v>400000000</v>
      </c>
      <c r="BC112" s="166"/>
      <c r="BD112" s="166"/>
      <c r="BE112" s="166"/>
      <c r="BF112" s="166"/>
      <c r="BG112" s="166"/>
      <c r="BH112" s="166"/>
      <c r="BI112" s="166">
        <f t="shared" si="17"/>
        <v>602000000</v>
      </c>
      <c r="BJ112" s="166">
        <f t="shared" si="13"/>
        <v>1506000000</v>
      </c>
    </row>
    <row r="113" spans="1:62" ht="20.45">
      <c r="A113" s="642"/>
      <c r="B113" s="645"/>
      <c r="C113" s="645"/>
      <c r="D113" s="645"/>
      <c r="E113" s="645"/>
      <c r="F113" s="645"/>
      <c r="G113" s="163">
        <v>4003044</v>
      </c>
      <c r="H113" s="164" t="s">
        <v>396</v>
      </c>
      <c r="I113" s="163">
        <v>400304402</v>
      </c>
      <c r="J113" s="164" t="s">
        <v>397</v>
      </c>
      <c r="K113" s="165">
        <v>40</v>
      </c>
      <c r="L113" s="166">
        <v>5000000</v>
      </c>
      <c r="M113" s="166">
        <f t="shared" si="12"/>
        <v>200000000</v>
      </c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  <c r="Y113" s="166">
        <f t="shared" si="14"/>
        <v>0</v>
      </c>
      <c r="Z113" s="166"/>
      <c r="AA113" s="166"/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66">
        <f t="shared" si="15"/>
        <v>0</v>
      </c>
      <c r="AL113" s="166">
        <v>50000000</v>
      </c>
      <c r="AM113" s="166"/>
      <c r="AN113" s="166"/>
      <c r="AO113" s="166"/>
      <c r="AP113" s="166"/>
      <c r="AQ113" s="166"/>
      <c r="AR113" s="166"/>
      <c r="AS113" s="166"/>
      <c r="AT113" s="166"/>
      <c r="AU113" s="166"/>
      <c r="AV113" s="166">
        <v>50000000</v>
      </c>
      <c r="AW113" s="166">
        <f t="shared" si="16"/>
        <v>100000000</v>
      </c>
      <c r="AX113" s="166">
        <v>50000000</v>
      </c>
      <c r="AY113" s="166"/>
      <c r="AZ113" s="166"/>
      <c r="BA113" s="166"/>
      <c r="BB113" s="166"/>
      <c r="BC113" s="166"/>
      <c r="BD113" s="166"/>
      <c r="BE113" s="166"/>
      <c r="BF113" s="166"/>
      <c r="BG113" s="166"/>
      <c r="BH113" s="166">
        <v>50000000</v>
      </c>
      <c r="BI113" s="166">
        <f t="shared" si="17"/>
        <v>100000000</v>
      </c>
      <c r="BJ113" s="166">
        <f t="shared" si="13"/>
        <v>200000000</v>
      </c>
    </row>
    <row r="114" spans="1:62" ht="20.45">
      <c r="A114" s="642"/>
      <c r="B114" s="645"/>
      <c r="C114" s="645"/>
      <c r="D114" s="645"/>
      <c r="E114" s="645"/>
      <c r="F114" s="645"/>
      <c r="G114" s="163">
        <v>4003021</v>
      </c>
      <c r="H114" s="164" t="s">
        <v>274</v>
      </c>
      <c r="I114" s="163">
        <v>400302100</v>
      </c>
      <c r="J114" s="164" t="s">
        <v>275</v>
      </c>
      <c r="K114" s="165">
        <v>100</v>
      </c>
      <c r="L114" s="166">
        <v>2000000</v>
      </c>
      <c r="M114" s="166">
        <f t="shared" si="12"/>
        <v>200000000</v>
      </c>
      <c r="N114" s="166"/>
      <c r="O114" s="166"/>
      <c r="P114" s="166"/>
      <c r="Q114" s="166"/>
      <c r="R114" s="166"/>
      <c r="S114" s="166">
        <v>47000000</v>
      </c>
      <c r="T114" s="166"/>
      <c r="U114" s="166"/>
      <c r="V114" s="166"/>
      <c r="W114" s="166"/>
      <c r="X114" s="166"/>
      <c r="Y114" s="166">
        <f t="shared" si="14"/>
        <v>47000000</v>
      </c>
      <c r="Z114" s="166"/>
      <c r="AA114" s="166"/>
      <c r="AB114" s="166"/>
      <c r="AC114" s="166"/>
      <c r="AD114" s="166"/>
      <c r="AE114" s="166">
        <v>51000000</v>
      </c>
      <c r="AF114" s="166"/>
      <c r="AG114" s="166"/>
      <c r="AH114" s="166"/>
      <c r="AI114" s="166"/>
      <c r="AJ114" s="166"/>
      <c r="AK114" s="166">
        <f t="shared" si="15"/>
        <v>51000000</v>
      </c>
      <c r="AL114" s="166"/>
      <c r="AM114" s="166"/>
      <c r="AN114" s="166"/>
      <c r="AO114" s="166"/>
      <c r="AP114" s="166"/>
      <c r="AQ114" s="166">
        <v>51000000</v>
      </c>
      <c r="AR114" s="166"/>
      <c r="AS114" s="166"/>
      <c r="AT114" s="166"/>
      <c r="AU114" s="166"/>
      <c r="AV114" s="166"/>
      <c r="AW114" s="166">
        <f t="shared" si="16"/>
        <v>51000000</v>
      </c>
      <c r="AX114" s="166"/>
      <c r="AY114" s="166"/>
      <c r="AZ114" s="166"/>
      <c r="BA114" s="166"/>
      <c r="BB114" s="166"/>
      <c r="BC114" s="166">
        <v>51000000</v>
      </c>
      <c r="BD114" s="166"/>
      <c r="BE114" s="166"/>
      <c r="BF114" s="166"/>
      <c r="BG114" s="166"/>
      <c r="BH114" s="166"/>
      <c r="BI114" s="166">
        <f t="shared" si="17"/>
        <v>51000000</v>
      </c>
      <c r="BJ114" s="166">
        <f t="shared" si="13"/>
        <v>200000000</v>
      </c>
    </row>
    <row r="115" spans="1:62" ht="20.45">
      <c r="A115" s="642"/>
      <c r="B115" s="645"/>
      <c r="C115" s="645"/>
      <c r="D115" s="645"/>
      <c r="E115" s="645"/>
      <c r="F115" s="645"/>
      <c r="G115" s="163">
        <v>4003022</v>
      </c>
      <c r="H115" s="164" t="s">
        <v>276</v>
      </c>
      <c r="I115" s="163">
        <v>400302200</v>
      </c>
      <c r="J115" s="164" t="s">
        <v>277</v>
      </c>
      <c r="K115" s="165">
        <v>1</v>
      </c>
      <c r="L115" s="166">
        <v>140000000</v>
      </c>
      <c r="M115" s="166">
        <f t="shared" si="12"/>
        <v>140000000</v>
      </c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  <c r="Y115" s="166">
        <f t="shared" si="14"/>
        <v>0</v>
      </c>
      <c r="Z115" s="166"/>
      <c r="AA115" s="166"/>
      <c r="AB115" s="166"/>
      <c r="AC115" s="166"/>
      <c r="AD115" s="166"/>
      <c r="AE115" s="166"/>
      <c r="AF115" s="166"/>
      <c r="AG115" s="166"/>
      <c r="AH115" s="166"/>
      <c r="AI115" s="166"/>
      <c r="AJ115" s="166"/>
      <c r="AK115" s="166">
        <f t="shared" si="15"/>
        <v>0</v>
      </c>
      <c r="AL115" s="166">
        <v>140000000</v>
      </c>
      <c r="AM115" s="166"/>
      <c r="AN115" s="166"/>
      <c r="AO115" s="166"/>
      <c r="AP115" s="166"/>
      <c r="AQ115" s="166"/>
      <c r="AR115" s="166"/>
      <c r="AS115" s="166"/>
      <c r="AT115" s="166"/>
      <c r="AU115" s="166"/>
      <c r="AV115" s="166"/>
      <c r="AW115" s="166">
        <f t="shared" si="16"/>
        <v>140000000</v>
      </c>
      <c r="AX115" s="166"/>
      <c r="AY115" s="166"/>
      <c r="AZ115" s="166"/>
      <c r="BA115" s="166"/>
      <c r="BB115" s="166"/>
      <c r="BC115" s="166"/>
      <c r="BD115" s="166"/>
      <c r="BE115" s="166"/>
      <c r="BF115" s="166"/>
      <c r="BG115" s="166"/>
      <c r="BH115" s="166"/>
      <c r="BI115" s="166">
        <f t="shared" si="17"/>
        <v>0</v>
      </c>
      <c r="BJ115" s="166">
        <f t="shared" si="13"/>
        <v>140000000</v>
      </c>
    </row>
    <row r="116" spans="1:62" ht="20.45">
      <c r="A116" s="642"/>
      <c r="B116" s="645"/>
      <c r="C116" s="645"/>
      <c r="D116" s="645"/>
      <c r="E116" s="645"/>
      <c r="F116" s="645"/>
      <c r="G116" s="163">
        <v>4003023</v>
      </c>
      <c r="H116" s="164" t="s">
        <v>278</v>
      </c>
      <c r="I116" s="163">
        <v>400302300</v>
      </c>
      <c r="J116" s="164" t="s">
        <v>279</v>
      </c>
      <c r="K116" s="165">
        <v>2</v>
      </c>
      <c r="L116" s="166">
        <v>200000000</v>
      </c>
      <c r="M116" s="166">
        <f t="shared" si="12"/>
        <v>400000000</v>
      </c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  <c r="Y116" s="166">
        <f t="shared" si="14"/>
        <v>0</v>
      </c>
      <c r="Z116" s="166"/>
      <c r="AA116" s="166"/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>
        <f t="shared" si="15"/>
        <v>0</v>
      </c>
      <c r="AL116" s="166">
        <v>200000000</v>
      </c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>
        <f t="shared" si="16"/>
        <v>200000000</v>
      </c>
      <c r="AX116" s="166">
        <v>200000000</v>
      </c>
      <c r="AY116" s="166"/>
      <c r="AZ116" s="166"/>
      <c r="BA116" s="166"/>
      <c r="BB116" s="166"/>
      <c r="BC116" s="166"/>
      <c r="BD116" s="166"/>
      <c r="BE116" s="166"/>
      <c r="BF116" s="166"/>
      <c r="BG116" s="166"/>
      <c r="BH116" s="166"/>
      <c r="BI116" s="166">
        <f t="shared" si="17"/>
        <v>200000000</v>
      </c>
      <c r="BJ116" s="166">
        <f t="shared" si="13"/>
        <v>400000000</v>
      </c>
    </row>
    <row r="117" spans="1:62" ht="20.45">
      <c r="A117" s="642"/>
      <c r="B117" s="646"/>
      <c r="C117" s="646"/>
      <c r="D117" s="645"/>
      <c r="E117" s="646"/>
      <c r="F117" s="646"/>
      <c r="G117" s="163" t="s">
        <v>904</v>
      </c>
      <c r="H117" s="164" t="s">
        <v>905</v>
      </c>
      <c r="I117" s="163" t="s">
        <v>906</v>
      </c>
      <c r="J117" s="164" t="s">
        <v>907</v>
      </c>
      <c r="K117" s="165">
        <v>1</v>
      </c>
      <c r="L117" s="166">
        <v>140000000</v>
      </c>
      <c r="M117" s="166">
        <f t="shared" si="12"/>
        <v>140000000</v>
      </c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  <c r="Y117" s="166">
        <f t="shared" si="14"/>
        <v>0</v>
      </c>
      <c r="Z117" s="166"/>
      <c r="AA117" s="166"/>
      <c r="AB117" s="166"/>
      <c r="AC117" s="166"/>
      <c r="AD117" s="166"/>
      <c r="AE117" s="166"/>
      <c r="AF117" s="166"/>
      <c r="AG117" s="166"/>
      <c r="AH117" s="166"/>
      <c r="AI117" s="166"/>
      <c r="AJ117" s="166"/>
      <c r="AK117" s="166">
        <f t="shared" si="15"/>
        <v>0</v>
      </c>
      <c r="AL117" s="166">
        <v>140000000</v>
      </c>
      <c r="AM117" s="166"/>
      <c r="AN117" s="166"/>
      <c r="AO117" s="166"/>
      <c r="AP117" s="166"/>
      <c r="AQ117" s="166"/>
      <c r="AR117" s="166"/>
      <c r="AS117" s="166"/>
      <c r="AT117" s="166"/>
      <c r="AU117" s="166"/>
      <c r="AV117" s="166"/>
      <c r="AW117" s="166">
        <f t="shared" si="16"/>
        <v>140000000</v>
      </c>
      <c r="AX117" s="166"/>
      <c r="AY117" s="166"/>
      <c r="AZ117" s="166"/>
      <c r="BA117" s="166"/>
      <c r="BB117" s="166"/>
      <c r="BC117" s="166"/>
      <c r="BD117" s="166"/>
      <c r="BE117" s="166"/>
      <c r="BF117" s="166"/>
      <c r="BG117" s="166"/>
      <c r="BH117" s="166"/>
      <c r="BI117" s="166">
        <f t="shared" si="17"/>
        <v>0</v>
      </c>
      <c r="BJ117" s="166">
        <f t="shared" si="13"/>
        <v>140000000</v>
      </c>
    </row>
    <row r="118" spans="1:62">
      <c r="A118" s="642"/>
      <c r="B118" s="647">
        <v>23</v>
      </c>
      <c r="C118" s="647" t="s">
        <v>309</v>
      </c>
      <c r="D118" s="645"/>
      <c r="E118" s="172">
        <v>2301</v>
      </c>
      <c r="F118" s="647" t="s">
        <v>813</v>
      </c>
      <c r="G118" s="163" t="s">
        <v>814</v>
      </c>
      <c r="H118" s="164" t="s">
        <v>1217</v>
      </c>
      <c r="I118" s="163" t="s">
        <v>816</v>
      </c>
      <c r="J118" s="164" t="s">
        <v>817</v>
      </c>
      <c r="K118" s="165">
        <v>5</v>
      </c>
      <c r="L118" s="166">
        <v>100000000</v>
      </c>
      <c r="M118" s="166">
        <f t="shared" si="12"/>
        <v>500000000</v>
      </c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>
        <f t="shared" si="14"/>
        <v>0</v>
      </c>
      <c r="Z118" s="166"/>
      <c r="AA118" s="166"/>
      <c r="AB118" s="166"/>
      <c r="AC118" s="166"/>
      <c r="AD118" s="166"/>
      <c r="AE118" s="166"/>
      <c r="AF118" s="166"/>
      <c r="AG118" s="166"/>
      <c r="AH118" s="166"/>
      <c r="AI118" s="166"/>
      <c r="AJ118" s="166"/>
      <c r="AK118" s="166">
        <f t="shared" si="15"/>
        <v>0</v>
      </c>
      <c r="AL118" s="166">
        <v>200000000</v>
      </c>
      <c r="AM118" s="166"/>
      <c r="AN118" s="166"/>
      <c r="AO118" s="166"/>
      <c r="AP118" s="166"/>
      <c r="AQ118" s="166"/>
      <c r="AR118" s="166"/>
      <c r="AS118" s="166"/>
      <c r="AT118" s="166"/>
      <c r="AU118" s="166"/>
      <c r="AV118" s="166"/>
      <c r="AW118" s="166">
        <f t="shared" si="16"/>
        <v>200000000</v>
      </c>
      <c r="AX118" s="166">
        <v>200000000</v>
      </c>
      <c r="AY118" s="166"/>
      <c r="AZ118" s="166"/>
      <c r="BA118" s="166"/>
      <c r="BB118" s="166"/>
      <c r="BC118" s="166"/>
      <c r="BD118" s="166"/>
      <c r="BE118" s="166"/>
      <c r="BF118" s="166"/>
      <c r="BG118" s="166"/>
      <c r="BH118" s="166">
        <v>100000000</v>
      </c>
      <c r="BI118" s="166">
        <f t="shared" si="17"/>
        <v>300000000</v>
      </c>
      <c r="BJ118" s="166">
        <f t="shared" si="13"/>
        <v>500000000</v>
      </c>
    </row>
    <row r="119" spans="1:62">
      <c r="A119" s="642"/>
      <c r="B119" s="646"/>
      <c r="C119" s="646"/>
      <c r="D119" s="645"/>
      <c r="E119" s="163">
        <v>2302</v>
      </c>
      <c r="F119" s="645"/>
      <c r="G119" s="163" t="s">
        <v>814</v>
      </c>
      <c r="H119" s="164" t="s">
        <v>1217</v>
      </c>
      <c r="I119" s="163" t="s">
        <v>818</v>
      </c>
      <c r="J119" s="164" t="s">
        <v>819</v>
      </c>
      <c r="K119" s="165">
        <v>300</v>
      </c>
      <c r="L119" s="166">
        <v>100000</v>
      </c>
      <c r="M119" s="166">
        <f t="shared" si="12"/>
        <v>30000000</v>
      </c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  <c r="Y119" s="166">
        <f t="shared" si="14"/>
        <v>0</v>
      </c>
      <c r="Z119" s="166"/>
      <c r="AA119" s="166"/>
      <c r="AB119" s="166"/>
      <c r="AC119" s="166"/>
      <c r="AD119" s="166"/>
      <c r="AE119" s="166"/>
      <c r="AF119" s="166"/>
      <c r="AG119" s="166"/>
      <c r="AH119" s="166"/>
      <c r="AI119" s="166"/>
      <c r="AJ119" s="166"/>
      <c r="AK119" s="166">
        <f t="shared" si="15"/>
        <v>0</v>
      </c>
      <c r="AL119" s="166">
        <v>15000000</v>
      </c>
      <c r="AM119" s="166"/>
      <c r="AN119" s="166"/>
      <c r="AO119" s="166"/>
      <c r="AP119" s="166"/>
      <c r="AQ119" s="166"/>
      <c r="AR119" s="166"/>
      <c r="AS119" s="166"/>
      <c r="AT119" s="166"/>
      <c r="AU119" s="166"/>
      <c r="AV119" s="166"/>
      <c r="AW119" s="166">
        <f t="shared" si="16"/>
        <v>15000000</v>
      </c>
      <c r="AX119" s="166">
        <v>15000000</v>
      </c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>
        <f t="shared" si="17"/>
        <v>15000000</v>
      </c>
      <c r="BJ119" s="166">
        <f t="shared" si="13"/>
        <v>30000000</v>
      </c>
    </row>
    <row r="120" spans="1:62" ht="20.45">
      <c r="A120" s="642"/>
      <c r="B120" s="649">
        <v>41</v>
      </c>
      <c r="C120" s="649" t="s">
        <v>235</v>
      </c>
      <c r="D120" s="647" t="s">
        <v>1218</v>
      </c>
      <c r="E120" s="647">
        <v>4102</v>
      </c>
      <c r="F120" s="647" t="s">
        <v>873</v>
      </c>
      <c r="G120" s="173">
        <v>4102022</v>
      </c>
      <c r="H120" s="174" t="s">
        <v>347</v>
      </c>
      <c r="I120" s="173">
        <v>410202200</v>
      </c>
      <c r="J120" s="174" t="s">
        <v>335</v>
      </c>
      <c r="K120" s="165">
        <v>4</v>
      </c>
      <c r="L120" s="166">
        <v>10000000</v>
      </c>
      <c r="M120" s="166">
        <f t="shared" si="12"/>
        <v>40000000</v>
      </c>
      <c r="N120" s="166"/>
      <c r="O120" s="166"/>
      <c r="P120" s="166"/>
      <c r="Q120" s="166"/>
      <c r="R120" s="166"/>
      <c r="S120" s="166">
        <v>6000000</v>
      </c>
      <c r="T120" s="166"/>
      <c r="U120" s="166"/>
      <c r="V120" s="166"/>
      <c r="W120" s="166"/>
      <c r="X120" s="166"/>
      <c r="Y120" s="166">
        <f t="shared" si="14"/>
        <v>6000000</v>
      </c>
      <c r="Z120" s="166"/>
      <c r="AA120" s="166"/>
      <c r="AB120" s="166"/>
      <c r="AC120" s="166"/>
      <c r="AD120" s="166"/>
      <c r="AE120" s="166"/>
      <c r="AF120" s="166"/>
      <c r="AG120" s="166"/>
      <c r="AH120" s="166"/>
      <c r="AI120" s="166"/>
      <c r="AJ120" s="166"/>
      <c r="AK120" s="166">
        <f t="shared" si="15"/>
        <v>0</v>
      </c>
      <c r="AL120" s="166">
        <v>17000000</v>
      </c>
      <c r="AM120" s="166"/>
      <c r="AN120" s="166"/>
      <c r="AO120" s="166"/>
      <c r="AP120" s="166"/>
      <c r="AQ120" s="166"/>
      <c r="AR120" s="166"/>
      <c r="AS120" s="166"/>
      <c r="AT120" s="166"/>
      <c r="AU120" s="166"/>
      <c r="AV120" s="166"/>
      <c r="AW120" s="166">
        <f t="shared" si="16"/>
        <v>17000000</v>
      </c>
      <c r="AX120" s="166">
        <v>17000000</v>
      </c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>
        <f t="shared" si="17"/>
        <v>17000000</v>
      </c>
      <c r="BJ120" s="166">
        <f t="shared" si="13"/>
        <v>40000000</v>
      </c>
    </row>
    <row r="121" spans="1:62" ht="30.6">
      <c r="A121" s="642"/>
      <c r="B121" s="650"/>
      <c r="C121" s="650"/>
      <c r="D121" s="645"/>
      <c r="E121" s="645"/>
      <c r="F121" s="645"/>
      <c r="G121" s="163">
        <v>4102037</v>
      </c>
      <c r="H121" s="164" t="s">
        <v>348</v>
      </c>
      <c r="I121" s="163">
        <v>410203700</v>
      </c>
      <c r="J121" s="164" t="s">
        <v>349</v>
      </c>
      <c r="K121" s="165">
        <v>120</v>
      </c>
      <c r="L121" s="166">
        <v>1200000</v>
      </c>
      <c r="M121" s="166">
        <f t="shared" si="12"/>
        <v>144000000</v>
      </c>
      <c r="N121" s="166">
        <v>36000000</v>
      </c>
      <c r="O121" s="166"/>
      <c r="P121" s="166"/>
      <c r="Q121" s="166"/>
      <c r="R121" s="166"/>
      <c r="S121" s="166"/>
      <c r="T121" s="166"/>
      <c r="U121" s="166"/>
      <c r="V121" s="166"/>
      <c r="W121" s="166"/>
      <c r="X121" s="166"/>
      <c r="Y121" s="166">
        <f t="shared" si="14"/>
        <v>36000000</v>
      </c>
      <c r="Z121" s="166">
        <v>36000000</v>
      </c>
      <c r="AA121" s="166"/>
      <c r="AB121" s="166"/>
      <c r="AC121" s="166"/>
      <c r="AD121" s="166"/>
      <c r="AE121" s="166"/>
      <c r="AF121" s="166"/>
      <c r="AG121" s="166"/>
      <c r="AH121" s="166"/>
      <c r="AI121" s="166"/>
      <c r="AJ121" s="166"/>
      <c r="AK121" s="166">
        <f t="shared" si="15"/>
        <v>36000000</v>
      </c>
      <c r="AL121" s="166">
        <v>36000000</v>
      </c>
      <c r="AM121" s="166"/>
      <c r="AN121" s="166"/>
      <c r="AO121" s="166"/>
      <c r="AP121" s="166"/>
      <c r="AQ121" s="166"/>
      <c r="AR121" s="166"/>
      <c r="AS121" s="166"/>
      <c r="AT121" s="166"/>
      <c r="AU121" s="166"/>
      <c r="AV121" s="166"/>
      <c r="AW121" s="166">
        <f t="shared" si="16"/>
        <v>36000000</v>
      </c>
      <c r="AX121" s="166">
        <v>36000000</v>
      </c>
      <c r="AY121" s="166"/>
      <c r="AZ121" s="166"/>
      <c r="BA121" s="166"/>
      <c r="BB121" s="166"/>
      <c r="BC121" s="166"/>
      <c r="BD121" s="166"/>
      <c r="BE121" s="166"/>
      <c r="BF121" s="166"/>
      <c r="BG121" s="166"/>
      <c r="BH121" s="166"/>
      <c r="BI121" s="166">
        <f t="shared" si="17"/>
        <v>36000000</v>
      </c>
      <c r="BJ121" s="166">
        <f t="shared" si="13"/>
        <v>144000000</v>
      </c>
    </row>
    <row r="122" spans="1:62" ht="30.6">
      <c r="A122" s="642"/>
      <c r="B122" s="650"/>
      <c r="C122" s="650"/>
      <c r="D122" s="645"/>
      <c r="E122" s="645"/>
      <c r="F122" s="645"/>
      <c r="G122" s="163">
        <v>4102038</v>
      </c>
      <c r="H122" s="164" t="s">
        <v>350</v>
      </c>
      <c r="I122" s="163">
        <v>410203800</v>
      </c>
      <c r="J122" s="164" t="s">
        <v>351</v>
      </c>
      <c r="K122" s="165">
        <v>120</v>
      </c>
      <c r="L122" s="166">
        <v>1000000</v>
      </c>
      <c r="M122" s="166">
        <f t="shared" si="12"/>
        <v>120000000</v>
      </c>
      <c r="N122" s="166"/>
      <c r="O122" s="166"/>
      <c r="P122" s="166"/>
      <c r="Q122" s="166"/>
      <c r="R122" s="166"/>
      <c r="S122" s="166">
        <v>25000000</v>
      </c>
      <c r="T122" s="166"/>
      <c r="U122" s="166"/>
      <c r="V122" s="166"/>
      <c r="W122" s="166"/>
      <c r="X122" s="166"/>
      <c r="Y122" s="166">
        <f t="shared" si="14"/>
        <v>25000000</v>
      </c>
      <c r="Z122" s="166"/>
      <c r="AA122" s="166"/>
      <c r="AB122" s="166"/>
      <c r="AC122" s="166"/>
      <c r="AD122" s="166"/>
      <c r="AE122" s="166">
        <v>25000000</v>
      </c>
      <c r="AF122" s="166"/>
      <c r="AG122" s="166"/>
      <c r="AH122" s="166"/>
      <c r="AI122" s="166"/>
      <c r="AJ122" s="166"/>
      <c r="AK122" s="166">
        <f t="shared" si="15"/>
        <v>25000000</v>
      </c>
      <c r="AL122" s="166"/>
      <c r="AM122" s="166"/>
      <c r="AN122" s="166"/>
      <c r="AO122" s="166"/>
      <c r="AP122" s="166"/>
      <c r="AQ122" s="166">
        <v>35000000</v>
      </c>
      <c r="AR122" s="166"/>
      <c r="AS122" s="166"/>
      <c r="AT122" s="166"/>
      <c r="AU122" s="166"/>
      <c r="AV122" s="166"/>
      <c r="AW122" s="166">
        <f t="shared" si="16"/>
        <v>35000000</v>
      </c>
      <c r="AX122" s="166"/>
      <c r="AY122" s="166"/>
      <c r="AZ122" s="166"/>
      <c r="BA122" s="166"/>
      <c r="BB122" s="166"/>
      <c r="BC122" s="166">
        <v>35000000</v>
      </c>
      <c r="BD122" s="166"/>
      <c r="BE122" s="166"/>
      <c r="BF122" s="166"/>
      <c r="BG122" s="166"/>
      <c r="BH122" s="166"/>
      <c r="BI122" s="166">
        <f t="shared" si="17"/>
        <v>35000000</v>
      </c>
      <c r="BJ122" s="166">
        <f t="shared" si="13"/>
        <v>120000000</v>
      </c>
    </row>
    <row r="123" spans="1:62" ht="20.45">
      <c r="A123" s="642"/>
      <c r="B123" s="650"/>
      <c r="C123" s="650"/>
      <c r="D123" s="645"/>
      <c r="E123" s="645"/>
      <c r="F123" s="645"/>
      <c r="G123" s="163" t="s">
        <v>874</v>
      </c>
      <c r="H123" s="164" t="s">
        <v>875</v>
      </c>
      <c r="I123" s="163" t="s">
        <v>876</v>
      </c>
      <c r="J123" s="164" t="s">
        <v>877</v>
      </c>
      <c r="K123" s="165">
        <v>1</v>
      </c>
      <c r="L123" s="166">
        <v>800000000</v>
      </c>
      <c r="M123" s="166">
        <f t="shared" si="12"/>
        <v>800000000</v>
      </c>
      <c r="N123" s="166"/>
      <c r="O123" s="166"/>
      <c r="P123" s="166"/>
      <c r="Q123" s="166"/>
      <c r="R123" s="166"/>
      <c r="S123" s="166"/>
      <c r="T123" s="166"/>
      <c r="U123" s="166"/>
      <c r="V123" s="166"/>
      <c r="W123" s="166"/>
      <c r="X123" s="166"/>
      <c r="Y123" s="166">
        <f t="shared" si="14"/>
        <v>0</v>
      </c>
      <c r="Z123" s="166"/>
      <c r="AA123" s="166"/>
      <c r="AB123" s="166"/>
      <c r="AC123" s="166"/>
      <c r="AD123" s="166"/>
      <c r="AE123" s="166"/>
      <c r="AF123" s="166"/>
      <c r="AG123" s="166"/>
      <c r="AH123" s="166"/>
      <c r="AI123" s="166"/>
      <c r="AJ123" s="166"/>
      <c r="AK123" s="166">
        <f t="shared" si="15"/>
        <v>0</v>
      </c>
      <c r="AL123" s="166">
        <v>400000000</v>
      </c>
      <c r="AM123" s="166"/>
      <c r="AN123" s="166"/>
      <c r="AO123" s="166"/>
      <c r="AP123" s="166"/>
      <c r="AQ123" s="166">
        <v>400000000</v>
      </c>
      <c r="AR123" s="166"/>
      <c r="AS123" s="166"/>
      <c r="AT123" s="166"/>
      <c r="AU123" s="166"/>
      <c r="AV123" s="166"/>
      <c r="AW123" s="166">
        <f t="shared" si="16"/>
        <v>800000000</v>
      </c>
      <c r="AX123" s="166"/>
      <c r="AY123" s="166"/>
      <c r="AZ123" s="166"/>
      <c r="BA123" s="166"/>
      <c r="BB123" s="166"/>
      <c r="BC123" s="166"/>
      <c r="BD123" s="166"/>
      <c r="BE123" s="166"/>
      <c r="BF123" s="166"/>
      <c r="BG123" s="166"/>
      <c r="BH123" s="166"/>
      <c r="BI123" s="166">
        <f t="shared" si="17"/>
        <v>0</v>
      </c>
      <c r="BJ123" s="166">
        <f t="shared" si="13"/>
        <v>800000000</v>
      </c>
    </row>
    <row r="124" spans="1:62">
      <c r="A124" s="642"/>
      <c r="B124" s="650"/>
      <c r="C124" s="650"/>
      <c r="D124" s="645"/>
      <c r="E124" s="645"/>
      <c r="F124" s="645"/>
      <c r="G124" s="163" t="s">
        <v>878</v>
      </c>
      <c r="H124" s="164" t="s">
        <v>879</v>
      </c>
      <c r="I124" s="163" t="s">
        <v>880</v>
      </c>
      <c r="J124" s="164" t="s">
        <v>881</v>
      </c>
      <c r="K124" s="165">
        <v>150</v>
      </c>
      <c r="L124" s="166">
        <v>400000</v>
      </c>
      <c r="M124" s="166">
        <f t="shared" si="12"/>
        <v>60000000</v>
      </c>
      <c r="N124" s="166">
        <v>15000000</v>
      </c>
      <c r="O124" s="166"/>
      <c r="P124" s="166"/>
      <c r="Q124" s="166"/>
      <c r="R124" s="166"/>
      <c r="S124" s="166"/>
      <c r="T124" s="166"/>
      <c r="U124" s="166"/>
      <c r="V124" s="166"/>
      <c r="W124" s="166"/>
      <c r="X124" s="166"/>
      <c r="Y124" s="166">
        <f t="shared" si="14"/>
        <v>15000000</v>
      </c>
      <c r="Z124" s="166">
        <v>15000000</v>
      </c>
      <c r="AA124" s="166"/>
      <c r="AB124" s="166"/>
      <c r="AC124" s="166"/>
      <c r="AD124" s="166"/>
      <c r="AE124" s="166"/>
      <c r="AF124" s="166"/>
      <c r="AG124" s="166"/>
      <c r="AH124" s="166"/>
      <c r="AI124" s="166"/>
      <c r="AJ124" s="166"/>
      <c r="AK124" s="166">
        <f t="shared" si="15"/>
        <v>15000000</v>
      </c>
      <c r="AL124" s="166">
        <v>15000000</v>
      </c>
      <c r="AM124" s="166"/>
      <c r="AN124" s="166"/>
      <c r="AO124" s="166"/>
      <c r="AP124" s="166"/>
      <c r="AQ124" s="166"/>
      <c r="AR124" s="166"/>
      <c r="AS124" s="166"/>
      <c r="AT124" s="166"/>
      <c r="AU124" s="166"/>
      <c r="AV124" s="166"/>
      <c r="AW124" s="166">
        <f t="shared" si="16"/>
        <v>15000000</v>
      </c>
      <c r="AX124" s="166">
        <v>15000000</v>
      </c>
      <c r="AY124" s="166"/>
      <c r="AZ124" s="166"/>
      <c r="BA124" s="166"/>
      <c r="BB124" s="166"/>
      <c r="BC124" s="166"/>
      <c r="BD124" s="166"/>
      <c r="BE124" s="166"/>
      <c r="BF124" s="166"/>
      <c r="BG124" s="166"/>
      <c r="BH124" s="166"/>
      <c r="BI124" s="166">
        <f t="shared" si="17"/>
        <v>15000000</v>
      </c>
      <c r="BJ124" s="166">
        <f t="shared" si="13"/>
        <v>60000000</v>
      </c>
    </row>
    <row r="125" spans="1:62" ht="30.6">
      <c r="A125" s="642"/>
      <c r="B125" s="650"/>
      <c r="C125" s="650"/>
      <c r="D125" s="645"/>
      <c r="E125" s="645"/>
      <c r="F125" s="645"/>
      <c r="G125" s="163" t="s">
        <v>882</v>
      </c>
      <c r="H125" s="164" t="s">
        <v>883</v>
      </c>
      <c r="I125" s="163" t="s">
        <v>884</v>
      </c>
      <c r="J125" s="164" t="s">
        <v>885</v>
      </c>
      <c r="K125" s="165">
        <v>12</v>
      </c>
      <c r="L125" s="166">
        <v>4000000</v>
      </c>
      <c r="M125" s="166">
        <f t="shared" si="12"/>
        <v>48000000</v>
      </c>
      <c r="N125" s="166"/>
      <c r="O125" s="166"/>
      <c r="P125" s="166"/>
      <c r="Q125" s="166"/>
      <c r="R125" s="166"/>
      <c r="S125" s="166"/>
      <c r="T125" s="166"/>
      <c r="U125" s="166"/>
      <c r="V125" s="166">
        <v>12000000</v>
      </c>
      <c r="W125" s="166"/>
      <c r="X125" s="166"/>
      <c r="Y125" s="166">
        <f t="shared" si="14"/>
        <v>12000000</v>
      </c>
      <c r="Z125" s="166"/>
      <c r="AA125" s="166"/>
      <c r="AB125" s="166"/>
      <c r="AC125" s="166"/>
      <c r="AD125" s="166"/>
      <c r="AE125" s="166"/>
      <c r="AF125" s="166"/>
      <c r="AG125" s="166"/>
      <c r="AH125" s="166">
        <v>12000000</v>
      </c>
      <c r="AI125" s="166"/>
      <c r="AJ125" s="166"/>
      <c r="AK125" s="166">
        <f t="shared" si="15"/>
        <v>12000000</v>
      </c>
      <c r="AL125" s="166"/>
      <c r="AM125" s="166"/>
      <c r="AN125" s="166"/>
      <c r="AO125" s="166"/>
      <c r="AP125" s="166"/>
      <c r="AQ125" s="166"/>
      <c r="AR125" s="166"/>
      <c r="AS125" s="166"/>
      <c r="AT125" s="166">
        <v>12000000</v>
      </c>
      <c r="AU125" s="166"/>
      <c r="AV125" s="166"/>
      <c r="AW125" s="166">
        <f t="shared" si="16"/>
        <v>12000000</v>
      </c>
      <c r="AX125" s="166"/>
      <c r="AY125" s="166"/>
      <c r="AZ125" s="166"/>
      <c r="BA125" s="166"/>
      <c r="BB125" s="166"/>
      <c r="BC125" s="166"/>
      <c r="BD125" s="166"/>
      <c r="BE125" s="166"/>
      <c r="BF125" s="166">
        <v>12000000</v>
      </c>
      <c r="BG125" s="166"/>
      <c r="BH125" s="166"/>
      <c r="BI125" s="166">
        <f t="shared" si="17"/>
        <v>12000000</v>
      </c>
      <c r="BJ125" s="166">
        <f t="shared" si="13"/>
        <v>48000000</v>
      </c>
    </row>
    <row r="126" spans="1:62">
      <c r="A126" s="642"/>
      <c r="B126" s="647">
        <v>41</v>
      </c>
      <c r="C126" s="647" t="s">
        <v>235</v>
      </c>
      <c r="D126" s="645"/>
      <c r="E126" s="163" t="s">
        <v>820</v>
      </c>
      <c r="F126" s="647" t="s">
        <v>312</v>
      </c>
      <c r="G126" s="163" t="s">
        <v>802</v>
      </c>
      <c r="H126" s="164" t="s">
        <v>803</v>
      </c>
      <c r="I126" s="163" t="s">
        <v>805</v>
      </c>
      <c r="J126" s="164" t="s">
        <v>806</v>
      </c>
      <c r="K126" s="165">
        <v>1</v>
      </c>
      <c r="L126" s="166">
        <v>60000000</v>
      </c>
      <c r="M126" s="166">
        <f t="shared" si="12"/>
        <v>60000000</v>
      </c>
      <c r="N126" s="166"/>
      <c r="O126" s="166"/>
      <c r="P126" s="166"/>
      <c r="Q126" s="166"/>
      <c r="R126" s="166"/>
      <c r="S126" s="166"/>
      <c r="T126" s="166"/>
      <c r="U126" s="166"/>
      <c r="V126" s="166"/>
      <c r="W126" s="166"/>
      <c r="X126" s="166"/>
      <c r="Y126" s="166">
        <f t="shared" si="14"/>
        <v>0</v>
      </c>
      <c r="Z126" s="166"/>
      <c r="AA126" s="166"/>
      <c r="AB126" s="166"/>
      <c r="AC126" s="166"/>
      <c r="AD126" s="166"/>
      <c r="AE126" s="166"/>
      <c r="AF126" s="166"/>
      <c r="AG126" s="166"/>
      <c r="AH126" s="166"/>
      <c r="AI126" s="166"/>
      <c r="AJ126" s="166"/>
      <c r="AK126" s="166">
        <f t="shared" si="15"/>
        <v>0</v>
      </c>
      <c r="AL126" s="166">
        <v>60000000</v>
      </c>
      <c r="AM126" s="166"/>
      <c r="AN126" s="166"/>
      <c r="AO126" s="166"/>
      <c r="AP126" s="166"/>
      <c r="AQ126" s="166"/>
      <c r="AR126" s="166"/>
      <c r="AS126" s="166"/>
      <c r="AT126" s="166"/>
      <c r="AU126" s="166"/>
      <c r="AV126" s="166"/>
      <c r="AW126" s="166">
        <f t="shared" si="16"/>
        <v>60000000</v>
      </c>
      <c r="AX126" s="166"/>
      <c r="AY126" s="166"/>
      <c r="AZ126" s="166"/>
      <c r="BA126" s="166"/>
      <c r="BB126" s="166"/>
      <c r="BC126" s="166"/>
      <c r="BD126" s="166"/>
      <c r="BE126" s="166"/>
      <c r="BF126" s="166"/>
      <c r="BG126" s="166"/>
      <c r="BH126" s="166"/>
      <c r="BI126" s="166">
        <f t="shared" si="17"/>
        <v>0</v>
      </c>
      <c r="BJ126" s="166">
        <f t="shared" si="13"/>
        <v>60000000</v>
      </c>
    </row>
    <row r="127" spans="1:62" ht="20.45">
      <c r="A127" s="642"/>
      <c r="B127" s="645"/>
      <c r="C127" s="645"/>
      <c r="D127" s="645"/>
      <c r="E127" s="647" t="s">
        <v>821</v>
      </c>
      <c r="F127" s="645"/>
      <c r="G127" s="163" t="s">
        <v>822</v>
      </c>
      <c r="H127" s="164" t="s">
        <v>287</v>
      </c>
      <c r="I127" s="163">
        <v>410103107</v>
      </c>
      <c r="J127" s="164" t="s">
        <v>824</v>
      </c>
      <c r="K127" s="165">
        <v>80</v>
      </c>
      <c r="L127" s="166">
        <v>3000000</v>
      </c>
      <c r="M127" s="166">
        <f t="shared" si="12"/>
        <v>240000000</v>
      </c>
      <c r="N127" s="166"/>
      <c r="O127" s="166"/>
      <c r="P127" s="166"/>
      <c r="Q127" s="166"/>
      <c r="R127" s="166"/>
      <c r="S127" s="166">
        <v>60000000</v>
      </c>
      <c r="T127" s="166"/>
      <c r="U127" s="166"/>
      <c r="V127" s="166"/>
      <c r="W127" s="166"/>
      <c r="X127" s="166"/>
      <c r="Y127" s="166">
        <f t="shared" si="14"/>
        <v>60000000</v>
      </c>
      <c r="Z127" s="166"/>
      <c r="AA127" s="166"/>
      <c r="AB127" s="166"/>
      <c r="AC127" s="166"/>
      <c r="AD127" s="166"/>
      <c r="AE127" s="166">
        <v>60000000</v>
      </c>
      <c r="AF127" s="166"/>
      <c r="AG127" s="166"/>
      <c r="AH127" s="166"/>
      <c r="AI127" s="166"/>
      <c r="AJ127" s="166"/>
      <c r="AK127" s="166">
        <f t="shared" si="15"/>
        <v>60000000</v>
      </c>
      <c r="AL127" s="166"/>
      <c r="AM127" s="166"/>
      <c r="AN127" s="166"/>
      <c r="AO127" s="166"/>
      <c r="AP127" s="166"/>
      <c r="AQ127" s="166">
        <v>60000000</v>
      </c>
      <c r="AR127" s="166"/>
      <c r="AS127" s="166"/>
      <c r="AT127" s="166"/>
      <c r="AU127" s="166"/>
      <c r="AV127" s="166"/>
      <c r="AW127" s="166">
        <f t="shared" si="16"/>
        <v>60000000</v>
      </c>
      <c r="AX127" s="166"/>
      <c r="AY127" s="166"/>
      <c r="AZ127" s="166"/>
      <c r="BA127" s="166"/>
      <c r="BB127" s="166"/>
      <c r="BC127" s="166">
        <v>60000000</v>
      </c>
      <c r="BD127" s="166"/>
      <c r="BE127" s="166"/>
      <c r="BF127" s="166"/>
      <c r="BG127" s="166"/>
      <c r="BH127" s="166"/>
      <c r="BI127" s="166">
        <f t="shared" si="17"/>
        <v>60000000</v>
      </c>
      <c r="BJ127" s="166">
        <f t="shared" si="13"/>
        <v>240000000</v>
      </c>
    </row>
    <row r="128" spans="1:62" ht="20.45">
      <c r="A128" s="642"/>
      <c r="B128" s="646"/>
      <c r="C128" s="646"/>
      <c r="D128" s="645"/>
      <c r="E128" s="646"/>
      <c r="F128" s="645"/>
      <c r="G128" s="163" t="s">
        <v>825</v>
      </c>
      <c r="H128" s="164" t="s">
        <v>826</v>
      </c>
      <c r="I128" s="163" t="s">
        <v>827</v>
      </c>
      <c r="J128" s="164" t="s">
        <v>828</v>
      </c>
      <c r="K128" s="165">
        <v>1</v>
      </c>
      <c r="L128" s="166">
        <v>80000000</v>
      </c>
      <c r="M128" s="166">
        <f t="shared" si="12"/>
        <v>80000000</v>
      </c>
      <c r="N128" s="166"/>
      <c r="O128" s="166"/>
      <c r="P128" s="166"/>
      <c r="Q128" s="166"/>
      <c r="R128" s="166"/>
      <c r="S128" s="166"/>
      <c r="T128" s="166"/>
      <c r="U128" s="166"/>
      <c r="V128" s="166"/>
      <c r="W128" s="166"/>
      <c r="X128" s="166"/>
      <c r="Y128" s="166">
        <f t="shared" si="14"/>
        <v>0</v>
      </c>
      <c r="Z128" s="166">
        <v>80000000</v>
      </c>
      <c r="AA128" s="166"/>
      <c r="AB128" s="166"/>
      <c r="AC128" s="166"/>
      <c r="AD128" s="166"/>
      <c r="AE128" s="166"/>
      <c r="AF128" s="166"/>
      <c r="AG128" s="166"/>
      <c r="AH128" s="166"/>
      <c r="AI128" s="166"/>
      <c r="AJ128" s="166"/>
      <c r="AK128" s="166">
        <f t="shared" si="15"/>
        <v>80000000</v>
      </c>
      <c r="AL128" s="166"/>
      <c r="AM128" s="166"/>
      <c r="AN128" s="166"/>
      <c r="AO128" s="166"/>
      <c r="AP128" s="166"/>
      <c r="AQ128" s="166"/>
      <c r="AR128" s="166"/>
      <c r="AS128" s="166"/>
      <c r="AT128" s="166"/>
      <c r="AU128" s="166"/>
      <c r="AV128" s="166"/>
      <c r="AW128" s="166">
        <f t="shared" si="16"/>
        <v>0</v>
      </c>
      <c r="AX128" s="166"/>
      <c r="AY128" s="166"/>
      <c r="AZ128" s="166"/>
      <c r="BA128" s="166"/>
      <c r="BB128" s="166"/>
      <c r="BC128" s="166"/>
      <c r="BD128" s="166"/>
      <c r="BE128" s="166"/>
      <c r="BF128" s="166"/>
      <c r="BG128" s="166"/>
      <c r="BH128" s="166"/>
      <c r="BI128" s="166">
        <f t="shared" si="17"/>
        <v>0</v>
      </c>
      <c r="BJ128" s="166">
        <f t="shared" si="13"/>
        <v>80000000</v>
      </c>
    </row>
    <row r="129" spans="1:62" ht="20.45">
      <c r="A129" s="642"/>
      <c r="B129" s="163">
        <v>33</v>
      </c>
      <c r="C129" s="163" t="s">
        <v>209</v>
      </c>
      <c r="D129" s="645"/>
      <c r="E129" s="163" t="s">
        <v>829</v>
      </c>
      <c r="F129" s="645"/>
      <c r="G129" s="163" t="s">
        <v>830</v>
      </c>
      <c r="H129" s="164" t="s">
        <v>213</v>
      </c>
      <c r="I129" s="163" t="s">
        <v>831</v>
      </c>
      <c r="J129" s="164" t="s">
        <v>214</v>
      </c>
      <c r="K129" s="165">
        <v>4</v>
      </c>
      <c r="L129" s="166">
        <v>20000000</v>
      </c>
      <c r="M129" s="166">
        <f t="shared" si="12"/>
        <v>80000000</v>
      </c>
      <c r="N129" s="166">
        <v>10000000</v>
      </c>
      <c r="O129" s="166"/>
      <c r="P129" s="166"/>
      <c r="Q129" s="166"/>
      <c r="R129" s="166"/>
      <c r="S129" s="166">
        <v>10000000</v>
      </c>
      <c r="T129" s="166"/>
      <c r="U129" s="166"/>
      <c r="V129" s="166"/>
      <c r="W129" s="166"/>
      <c r="X129" s="166"/>
      <c r="Y129" s="166">
        <f t="shared" si="14"/>
        <v>20000000</v>
      </c>
      <c r="Z129" s="166">
        <v>10000000</v>
      </c>
      <c r="AA129" s="166"/>
      <c r="AB129" s="166"/>
      <c r="AC129" s="166"/>
      <c r="AD129" s="166"/>
      <c r="AE129" s="166">
        <v>10000000</v>
      </c>
      <c r="AF129" s="166"/>
      <c r="AG129" s="166"/>
      <c r="AH129" s="166"/>
      <c r="AI129" s="166"/>
      <c r="AJ129" s="166"/>
      <c r="AK129" s="166">
        <f t="shared" si="15"/>
        <v>20000000</v>
      </c>
      <c r="AL129" s="166">
        <v>10000000</v>
      </c>
      <c r="AM129" s="166"/>
      <c r="AN129" s="166"/>
      <c r="AO129" s="166"/>
      <c r="AP129" s="166"/>
      <c r="AQ129" s="166">
        <v>10000000</v>
      </c>
      <c r="AR129" s="166"/>
      <c r="AS129" s="166"/>
      <c r="AT129" s="166"/>
      <c r="AU129" s="166"/>
      <c r="AV129" s="166"/>
      <c r="AW129" s="166">
        <f t="shared" si="16"/>
        <v>20000000</v>
      </c>
      <c r="AX129" s="166">
        <v>10000000</v>
      </c>
      <c r="AY129" s="166"/>
      <c r="AZ129" s="166"/>
      <c r="BA129" s="166"/>
      <c r="BB129" s="166"/>
      <c r="BC129" s="166">
        <v>10000000</v>
      </c>
      <c r="BD129" s="166"/>
      <c r="BE129" s="166"/>
      <c r="BF129" s="166"/>
      <c r="BG129" s="166"/>
      <c r="BH129" s="166"/>
      <c r="BI129" s="166">
        <f t="shared" si="17"/>
        <v>20000000</v>
      </c>
      <c r="BJ129" s="166">
        <f t="shared" si="13"/>
        <v>80000000</v>
      </c>
    </row>
    <row r="130" spans="1:62" ht="20.45">
      <c r="A130" s="642"/>
      <c r="B130" s="647">
        <v>45</v>
      </c>
      <c r="C130" s="647" t="s">
        <v>170</v>
      </c>
      <c r="D130" s="645"/>
      <c r="E130" s="647">
        <v>4502</v>
      </c>
      <c r="F130" s="645"/>
      <c r="G130" s="163" t="s">
        <v>835</v>
      </c>
      <c r="H130" s="164" t="s">
        <v>836</v>
      </c>
      <c r="I130" s="163" t="s">
        <v>837</v>
      </c>
      <c r="J130" s="164" t="s">
        <v>838</v>
      </c>
      <c r="K130" s="165">
        <v>2</v>
      </c>
      <c r="L130" s="166">
        <v>200000000</v>
      </c>
      <c r="M130" s="166">
        <f t="shared" si="12"/>
        <v>400000000</v>
      </c>
      <c r="N130" s="166"/>
      <c r="O130" s="166"/>
      <c r="P130" s="166"/>
      <c r="Q130" s="166"/>
      <c r="R130" s="166"/>
      <c r="S130" s="166"/>
      <c r="T130" s="166"/>
      <c r="U130" s="166"/>
      <c r="V130" s="166"/>
      <c r="W130" s="166"/>
      <c r="X130" s="166"/>
      <c r="Y130" s="166">
        <f t="shared" si="14"/>
        <v>0</v>
      </c>
      <c r="Z130" s="166"/>
      <c r="AA130" s="166"/>
      <c r="AB130" s="166"/>
      <c r="AC130" s="166"/>
      <c r="AD130" s="166"/>
      <c r="AE130" s="166"/>
      <c r="AF130" s="166"/>
      <c r="AG130" s="166"/>
      <c r="AH130" s="166"/>
      <c r="AI130" s="166"/>
      <c r="AJ130" s="166"/>
      <c r="AK130" s="166">
        <f t="shared" si="15"/>
        <v>0</v>
      </c>
      <c r="AL130" s="166">
        <v>100000000</v>
      </c>
      <c r="AM130" s="166"/>
      <c r="AN130" s="166"/>
      <c r="AO130" s="166"/>
      <c r="AP130" s="166"/>
      <c r="AQ130" s="166"/>
      <c r="AR130" s="166"/>
      <c r="AS130" s="166"/>
      <c r="AT130" s="166"/>
      <c r="AU130" s="166"/>
      <c r="AV130" s="166">
        <v>100000000</v>
      </c>
      <c r="AW130" s="166">
        <f t="shared" si="16"/>
        <v>200000000</v>
      </c>
      <c r="AX130" s="166">
        <v>100000000</v>
      </c>
      <c r="AY130" s="166"/>
      <c r="AZ130" s="166"/>
      <c r="BA130" s="166"/>
      <c r="BB130" s="166"/>
      <c r="BC130" s="166"/>
      <c r="BD130" s="166"/>
      <c r="BE130" s="166"/>
      <c r="BF130" s="166"/>
      <c r="BG130" s="166"/>
      <c r="BH130" s="166">
        <v>100000000</v>
      </c>
      <c r="BI130" s="166">
        <f t="shared" si="17"/>
        <v>200000000</v>
      </c>
      <c r="BJ130" s="166">
        <f t="shared" si="13"/>
        <v>400000000</v>
      </c>
    </row>
    <row r="131" spans="1:62" ht="20.45">
      <c r="A131" s="642"/>
      <c r="B131" s="646"/>
      <c r="C131" s="646"/>
      <c r="D131" s="645"/>
      <c r="E131" s="646"/>
      <c r="F131" s="646"/>
      <c r="G131" s="163" t="s">
        <v>839</v>
      </c>
      <c r="H131" s="164" t="s">
        <v>840</v>
      </c>
      <c r="I131" s="163" t="s">
        <v>841</v>
      </c>
      <c r="J131" s="164" t="s">
        <v>842</v>
      </c>
      <c r="K131" s="165">
        <v>4</v>
      </c>
      <c r="L131" s="166">
        <v>12000000</v>
      </c>
      <c r="M131" s="166">
        <f t="shared" ref="M131:M194" si="18">+K131*L131</f>
        <v>48000000</v>
      </c>
      <c r="N131" s="166"/>
      <c r="O131" s="166"/>
      <c r="P131" s="166"/>
      <c r="Q131" s="166"/>
      <c r="R131" s="166"/>
      <c r="S131" s="166">
        <v>10000000</v>
      </c>
      <c r="T131" s="166"/>
      <c r="U131" s="166"/>
      <c r="V131" s="166"/>
      <c r="W131" s="166"/>
      <c r="X131" s="166"/>
      <c r="Y131" s="166">
        <f t="shared" si="14"/>
        <v>10000000</v>
      </c>
      <c r="Z131" s="166"/>
      <c r="AA131" s="166"/>
      <c r="AB131" s="166"/>
      <c r="AC131" s="166"/>
      <c r="AD131" s="166"/>
      <c r="AE131" s="166">
        <v>10000000</v>
      </c>
      <c r="AF131" s="166"/>
      <c r="AG131" s="166"/>
      <c r="AH131" s="166"/>
      <c r="AI131" s="166"/>
      <c r="AJ131" s="166"/>
      <c r="AK131" s="166">
        <f t="shared" si="15"/>
        <v>10000000</v>
      </c>
      <c r="AL131" s="166"/>
      <c r="AM131" s="166"/>
      <c r="AN131" s="166"/>
      <c r="AO131" s="166"/>
      <c r="AP131" s="166"/>
      <c r="AQ131" s="166">
        <v>14000000</v>
      </c>
      <c r="AR131" s="166"/>
      <c r="AS131" s="166"/>
      <c r="AT131" s="166"/>
      <c r="AU131" s="166"/>
      <c r="AV131" s="166"/>
      <c r="AW131" s="166">
        <f t="shared" si="16"/>
        <v>14000000</v>
      </c>
      <c r="AX131" s="166"/>
      <c r="AY131" s="166"/>
      <c r="AZ131" s="166"/>
      <c r="BA131" s="166"/>
      <c r="BB131" s="166"/>
      <c r="BC131" s="166">
        <v>14000000</v>
      </c>
      <c r="BD131" s="166"/>
      <c r="BE131" s="166"/>
      <c r="BF131" s="166"/>
      <c r="BG131" s="166"/>
      <c r="BH131" s="166"/>
      <c r="BI131" s="166">
        <f t="shared" si="17"/>
        <v>14000000</v>
      </c>
      <c r="BJ131" s="166">
        <f t="shared" si="13"/>
        <v>48000000</v>
      </c>
    </row>
    <row r="132" spans="1:62" ht="20.45">
      <c r="A132" s="642"/>
      <c r="B132" s="163">
        <v>41</v>
      </c>
      <c r="C132" s="163" t="s">
        <v>235</v>
      </c>
      <c r="D132" s="645"/>
      <c r="E132" s="163">
        <v>4103</v>
      </c>
      <c r="F132" s="647" t="s">
        <v>358</v>
      </c>
      <c r="G132" s="163">
        <v>4103063</v>
      </c>
      <c r="H132" s="164" t="s">
        <v>886</v>
      </c>
      <c r="I132" s="163" t="s">
        <v>805</v>
      </c>
      <c r="J132" s="164" t="s">
        <v>806</v>
      </c>
      <c r="K132" s="165">
        <v>1</v>
      </c>
      <c r="L132" s="166">
        <v>60000000</v>
      </c>
      <c r="M132" s="166">
        <f t="shared" si="18"/>
        <v>60000000</v>
      </c>
      <c r="N132" s="166"/>
      <c r="O132" s="166"/>
      <c r="P132" s="166"/>
      <c r="Q132" s="166"/>
      <c r="R132" s="166"/>
      <c r="S132" s="166"/>
      <c r="T132" s="166"/>
      <c r="U132" s="166"/>
      <c r="V132" s="166"/>
      <c r="W132" s="166"/>
      <c r="X132" s="166"/>
      <c r="Y132" s="166">
        <f t="shared" si="14"/>
        <v>0</v>
      </c>
      <c r="Z132" s="166">
        <v>60000000</v>
      </c>
      <c r="AA132" s="166"/>
      <c r="AB132" s="166"/>
      <c r="AC132" s="166"/>
      <c r="AD132" s="166"/>
      <c r="AE132" s="166"/>
      <c r="AF132" s="166"/>
      <c r="AG132" s="166"/>
      <c r="AH132" s="166"/>
      <c r="AI132" s="166"/>
      <c r="AJ132" s="166"/>
      <c r="AK132" s="166">
        <f t="shared" si="15"/>
        <v>60000000</v>
      </c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166">
        <f t="shared" si="16"/>
        <v>0</v>
      </c>
      <c r="AX132" s="166"/>
      <c r="AY132" s="166"/>
      <c r="AZ132" s="166"/>
      <c r="BA132" s="166"/>
      <c r="BB132" s="166"/>
      <c r="BC132" s="166"/>
      <c r="BD132" s="166"/>
      <c r="BE132" s="166"/>
      <c r="BF132" s="166"/>
      <c r="BG132" s="166"/>
      <c r="BH132" s="166"/>
      <c r="BI132" s="166">
        <f t="shared" si="17"/>
        <v>0</v>
      </c>
      <c r="BJ132" s="166">
        <f t="shared" si="13"/>
        <v>60000000</v>
      </c>
    </row>
    <row r="133" spans="1:62">
      <c r="A133" s="642"/>
      <c r="B133" s="647">
        <v>45</v>
      </c>
      <c r="C133" s="647" t="s">
        <v>170</v>
      </c>
      <c r="D133" s="645"/>
      <c r="E133" s="647">
        <v>4502</v>
      </c>
      <c r="F133" s="645"/>
      <c r="G133" s="163" t="s">
        <v>832</v>
      </c>
      <c r="H133" s="164" t="s">
        <v>661</v>
      </c>
      <c r="I133" s="163" t="s">
        <v>887</v>
      </c>
      <c r="J133" s="164" t="s">
        <v>888</v>
      </c>
      <c r="K133" s="165">
        <v>3</v>
      </c>
      <c r="L133" s="166">
        <v>55000000</v>
      </c>
      <c r="M133" s="166">
        <f t="shared" si="18"/>
        <v>165000000</v>
      </c>
      <c r="N133" s="166"/>
      <c r="O133" s="166"/>
      <c r="P133" s="166"/>
      <c r="Q133" s="166"/>
      <c r="R133" s="166"/>
      <c r="S133" s="166"/>
      <c r="T133" s="166"/>
      <c r="U133" s="166"/>
      <c r="V133" s="166"/>
      <c r="W133" s="166"/>
      <c r="X133" s="166"/>
      <c r="Y133" s="166">
        <f t="shared" si="14"/>
        <v>0</v>
      </c>
      <c r="Z133" s="166"/>
      <c r="AA133" s="166"/>
      <c r="AB133" s="166"/>
      <c r="AC133" s="166"/>
      <c r="AD133" s="166"/>
      <c r="AE133" s="166">
        <v>50000000</v>
      </c>
      <c r="AF133" s="166"/>
      <c r="AG133" s="166"/>
      <c r="AH133" s="166"/>
      <c r="AI133" s="166"/>
      <c r="AJ133" s="166"/>
      <c r="AK133" s="166">
        <f t="shared" si="15"/>
        <v>50000000</v>
      </c>
      <c r="AL133" s="166"/>
      <c r="AM133" s="166"/>
      <c r="AN133" s="166"/>
      <c r="AO133" s="166"/>
      <c r="AP133" s="166"/>
      <c r="AQ133" s="166">
        <v>55000000</v>
      </c>
      <c r="AR133" s="166"/>
      <c r="AS133" s="166"/>
      <c r="AT133" s="166"/>
      <c r="AU133" s="166"/>
      <c r="AV133" s="166"/>
      <c r="AW133" s="166">
        <f t="shared" si="16"/>
        <v>55000000</v>
      </c>
      <c r="AX133" s="166"/>
      <c r="AY133" s="166"/>
      <c r="AZ133" s="166"/>
      <c r="BA133" s="166"/>
      <c r="BB133" s="166"/>
      <c r="BC133" s="166">
        <v>60000000</v>
      </c>
      <c r="BD133" s="166"/>
      <c r="BE133" s="166"/>
      <c r="BF133" s="166"/>
      <c r="BG133" s="166"/>
      <c r="BH133" s="166"/>
      <c r="BI133" s="166">
        <f t="shared" si="17"/>
        <v>60000000</v>
      </c>
      <c r="BJ133" s="166">
        <f t="shared" si="13"/>
        <v>165000000</v>
      </c>
    </row>
    <row r="134" spans="1:62" ht="30.6">
      <c r="A134" s="642"/>
      <c r="B134" s="646"/>
      <c r="C134" s="646"/>
      <c r="D134" s="645"/>
      <c r="E134" s="646"/>
      <c r="F134" s="645"/>
      <c r="G134" s="163" t="s">
        <v>832</v>
      </c>
      <c r="H134" s="164" t="s">
        <v>889</v>
      </c>
      <c r="I134" s="163">
        <v>450200111</v>
      </c>
      <c r="J134" s="164" t="s">
        <v>1118</v>
      </c>
      <c r="K134" s="165">
        <v>3</v>
      </c>
      <c r="L134" s="166">
        <v>35000000</v>
      </c>
      <c r="M134" s="166">
        <f t="shared" si="18"/>
        <v>105000000</v>
      </c>
      <c r="N134" s="166"/>
      <c r="O134" s="166"/>
      <c r="P134" s="166"/>
      <c r="Q134" s="166"/>
      <c r="R134" s="166"/>
      <c r="S134" s="166"/>
      <c r="T134" s="166"/>
      <c r="U134" s="166"/>
      <c r="V134" s="166"/>
      <c r="W134" s="166"/>
      <c r="X134" s="166"/>
      <c r="Y134" s="166">
        <f t="shared" si="14"/>
        <v>0</v>
      </c>
      <c r="Z134" s="166">
        <v>30000000</v>
      </c>
      <c r="AA134" s="166"/>
      <c r="AB134" s="166"/>
      <c r="AC134" s="166"/>
      <c r="AD134" s="166"/>
      <c r="AE134" s="166"/>
      <c r="AF134" s="166"/>
      <c r="AG134" s="166"/>
      <c r="AH134" s="166"/>
      <c r="AI134" s="166"/>
      <c r="AJ134" s="166"/>
      <c r="AK134" s="166">
        <f t="shared" si="15"/>
        <v>30000000</v>
      </c>
      <c r="AL134" s="166">
        <v>35000000</v>
      </c>
      <c r="AM134" s="166"/>
      <c r="AN134" s="166"/>
      <c r="AO134" s="166"/>
      <c r="AP134" s="166"/>
      <c r="AQ134" s="166"/>
      <c r="AR134" s="166"/>
      <c r="AS134" s="166"/>
      <c r="AT134" s="166"/>
      <c r="AU134" s="166"/>
      <c r="AV134" s="166"/>
      <c r="AW134" s="166">
        <f t="shared" si="16"/>
        <v>35000000</v>
      </c>
      <c r="AX134" s="166">
        <v>40000000</v>
      </c>
      <c r="AY134" s="166"/>
      <c r="AZ134" s="166"/>
      <c r="BA134" s="166"/>
      <c r="BB134" s="166"/>
      <c r="BC134" s="166"/>
      <c r="BD134" s="166"/>
      <c r="BE134" s="166"/>
      <c r="BF134" s="166"/>
      <c r="BG134" s="166"/>
      <c r="BH134" s="166"/>
      <c r="BI134" s="166">
        <f t="shared" si="17"/>
        <v>40000000</v>
      </c>
      <c r="BJ134" s="166">
        <f t="shared" si="13"/>
        <v>105000000</v>
      </c>
    </row>
    <row r="135" spans="1:62" ht="20.45">
      <c r="A135" s="642"/>
      <c r="B135" s="163">
        <v>36</v>
      </c>
      <c r="C135" s="163" t="s">
        <v>365</v>
      </c>
      <c r="D135" s="645"/>
      <c r="E135" s="163">
        <v>3604</v>
      </c>
      <c r="F135" s="645"/>
      <c r="G135" s="163" t="s">
        <v>843</v>
      </c>
      <c r="H135" s="164" t="s">
        <v>891</v>
      </c>
      <c r="I135" s="163" t="s">
        <v>845</v>
      </c>
      <c r="J135" s="164" t="s">
        <v>846</v>
      </c>
      <c r="K135" s="165">
        <v>2</v>
      </c>
      <c r="L135" s="166">
        <v>110000000</v>
      </c>
      <c r="M135" s="166">
        <f t="shared" si="18"/>
        <v>220000000</v>
      </c>
      <c r="N135" s="166"/>
      <c r="O135" s="166"/>
      <c r="P135" s="166"/>
      <c r="Q135" s="166"/>
      <c r="R135" s="166"/>
      <c r="S135" s="166"/>
      <c r="T135" s="166"/>
      <c r="U135" s="166"/>
      <c r="V135" s="166"/>
      <c r="W135" s="166"/>
      <c r="X135" s="166"/>
      <c r="Y135" s="166">
        <f t="shared" si="14"/>
        <v>0</v>
      </c>
      <c r="Z135" s="166"/>
      <c r="AA135" s="166"/>
      <c r="AB135" s="166"/>
      <c r="AC135" s="166"/>
      <c r="AD135" s="166"/>
      <c r="AE135" s="166"/>
      <c r="AF135" s="166"/>
      <c r="AG135" s="166"/>
      <c r="AH135" s="166"/>
      <c r="AI135" s="166"/>
      <c r="AJ135" s="166"/>
      <c r="AK135" s="166">
        <f t="shared" si="15"/>
        <v>0</v>
      </c>
      <c r="AL135" s="166">
        <v>50000000</v>
      </c>
      <c r="AM135" s="166"/>
      <c r="AN135" s="166"/>
      <c r="AO135" s="166"/>
      <c r="AP135" s="166"/>
      <c r="AQ135" s="166">
        <v>50000000</v>
      </c>
      <c r="AR135" s="166"/>
      <c r="AS135" s="166"/>
      <c r="AT135" s="166"/>
      <c r="AU135" s="166"/>
      <c r="AV135" s="166"/>
      <c r="AW135" s="166">
        <f t="shared" si="16"/>
        <v>100000000</v>
      </c>
      <c r="AX135" s="166">
        <v>60000000</v>
      </c>
      <c r="AY135" s="166"/>
      <c r="AZ135" s="166"/>
      <c r="BA135" s="166"/>
      <c r="BB135" s="166"/>
      <c r="BC135" s="166">
        <v>60000000</v>
      </c>
      <c r="BD135" s="166"/>
      <c r="BE135" s="166"/>
      <c r="BF135" s="166"/>
      <c r="BG135" s="166"/>
      <c r="BH135" s="166"/>
      <c r="BI135" s="166">
        <f t="shared" si="17"/>
        <v>120000000</v>
      </c>
      <c r="BJ135" s="166">
        <f t="shared" si="13"/>
        <v>220000000</v>
      </c>
    </row>
    <row r="136" spans="1:62" ht="30.6">
      <c r="A136" s="642"/>
      <c r="B136" s="163">
        <v>36</v>
      </c>
      <c r="C136" s="163" t="s">
        <v>365</v>
      </c>
      <c r="D136" s="645"/>
      <c r="E136" s="163">
        <v>3604</v>
      </c>
      <c r="F136" s="646"/>
      <c r="G136" s="163">
        <v>3604005</v>
      </c>
      <c r="H136" s="164" t="s">
        <v>366</v>
      </c>
      <c r="I136" s="163">
        <v>360400500</v>
      </c>
      <c r="J136" s="164" t="s">
        <v>367</v>
      </c>
      <c r="K136" s="165">
        <v>3</v>
      </c>
      <c r="L136" s="166">
        <v>25000000</v>
      </c>
      <c r="M136" s="166">
        <f t="shared" si="18"/>
        <v>75000000</v>
      </c>
      <c r="N136" s="166"/>
      <c r="O136" s="166"/>
      <c r="P136" s="166"/>
      <c r="Q136" s="166"/>
      <c r="R136" s="166"/>
      <c r="S136" s="166"/>
      <c r="T136" s="166"/>
      <c r="U136" s="166"/>
      <c r="V136" s="166"/>
      <c r="W136" s="166"/>
      <c r="X136" s="166"/>
      <c r="Y136" s="166">
        <f t="shared" si="14"/>
        <v>0</v>
      </c>
      <c r="Z136" s="166">
        <v>20000000</v>
      </c>
      <c r="AA136" s="166"/>
      <c r="AB136" s="166"/>
      <c r="AC136" s="166"/>
      <c r="AD136" s="166"/>
      <c r="AE136" s="166"/>
      <c r="AF136" s="166"/>
      <c r="AG136" s="166"/>
      <c r="AH136" s="166"/>
      <c r="AI136" s="166"/>
      <c r="AJ136" s="166"/>
      <c r="AK136" s="166">
        <f t="shared" si="15"/>
        <v>20000000</v>
      </c>
      <c r="AL136" s="166">
        <v>25000000</v>
      </c>
      <c r="AM136" s="166"/>
      <c r="AN136" s="166"/>
      <c r="AO136" s="166"/>
      <c r="AP136" s="166"/>
      <c r="AQ136" s="166"/>
      <c r="AR136" s="166"/>
      <c r="AS136" s="166"/>
      <c r="AT136" s="166"/>
      <c r="AU136" s="166"/>
      <c r="AV136" s="166"/>
      <c r="AW136" s="166">
        <f t="shared" si="16"/>
        <v>25000000</v>
      </c>
      <c r="AX136" s="166">
        <v>30000000</v>
      </c>
      <c r="AY136" s="166"/>
      <c r="AZ136" s="166"/>
      <c r="BA136" s="166"/>
      <c r="BB136" s="166"/>
      <c r="BC136" s="166"/>
      <c r="BD136" s="166"/>
      <c r="BE136" s="166"/>
      <c r="BF136" s="166"/>
      <c r="BG136" s="166"/>
      <c r="BH136" s="166"/>
      <c r="BI136" s="166">
        <f t="shared" si="17"/>
        <v>30000000</v>
      </c>
      <c r="BJ136" s="166">
        <f t="shared" si="13"/>
        <v>75000000</v>
      </c>
    </row>
    <row r="137" spans="1:62" ht="20.45">
      <c r="A137" s="642"/>
      <c r="B137" s="645">
        <v>41</v>
      </c>
      <c r="C137" s="645" t="s">
        <v>235</v>
      </c>
      <c r="D137" s="645"/>
      <c r="E137" s="645">
        <v>4103</v>
      </c>
      <c r="F137" s="645" t="s">
        <v>856</v>
      </c>
      <c r="G137" s="163" t="s">
        <v>860</v>
      </c>
      <c r="H137" s="164" t="s">
        <v>861</v>
      </c>
      <c r="I137" s="163">
        <v>410300400</v>
      </c>
      <c r="J137" s="164" t="s">
        <v>863</v>
      </c>
      <c r="K137" s="165">
        <v>50</v>
      </c>
      <c r="L137" s="166">
        <v>1500000</v>
      </c>
      <c r="M137" s="166">
        <f t="shared" si="18"/>
        <v>75000000</v>
      </c>
      <c r="N137" s="166"/>
      <c r="O137" s="166"/>
      <c r="P137" s="166"/>
      <c r="Q137" s="166"/>
      <c r="R137" s="166"/>
      <c r="S137" s="166"/>
      <c r="T137" s="166"/>
      <c r="U137" s="166"/>
      <c r="V137" s="166"/>
      <c r="W137" s="166"/>
      <c r="X137" s="166"/>
      <c r="Y137" s="166">
        <f t="shared" si="14"/>
        <v>0</v>
      </c>
      <c r="Z137" s="166"/>
      <c r="AA137" s="166"/>
      <c r="AB137" s="166"/>
      <c r="AC137" s="166"/>
      <c r="AD137" s="166"/>
      <c r="AE137" s="166"/>
      <c r="AF137" s="166"/>
      <c r="AG137" s="166"/>
      <c r="AH137" s="166"/>
      <c r="AI137" s="166"/>
      <c r="AJ137" s="166"/>
      <c r="AK137" s="166">
        <f t="shared" si="15"/>
        <v>0</v>
      </c>
      <c r="AL137" s="166">
        <v>37500000</v>
      </c>
      <c r="AM137" s="166"/>
      <c r="AN137" s="166"/>
      <c r="AO137" s="166"/>
      <c r="AP137" s="166"/>
      <c r="AQ137" s="166"/>
      <c r="AR137" s="166"/>
      <c r="AS137" s="166"/>
      <c r="AT137" s="166"/>
      <c r="AU137" s="166"/>
      <c r="AV137" s="166"/>
      <c r="AW137" s="166">
        <f t="shared" si="16"/>
        <v>37500000</v>
      </c>
      <c r="AX137" s="166">
        <v>37500000</v>
      </c>
      <c r="AY137" s="166"/>
      <c r="AZ137" s="166"/>
      <c r="BA137" s="166"/>
      <c r="BB137" s="166"/>
      <c r="BC137" s="166"/>
      <c r="BD137" s="166"/>
      <c r="BE137" s="166"/>
      <c r="BF137" s="166"/>
      <c r="BG137" s="166"/>
      <c r="BH137" s="166"/>
      <c r="BI137" s="166">
        <f t="shared" si="17"/>
        <v>37500000</v>
      </c>
      <c r="BJ137" s="166">
        <f t="shared" si="13"/>
        <v>75000000</v>
      </c>
    </row>
    <row r="138" spans="1:62" s="177" customFormat="1" ht="20.45">
      <c r="A138" s="642"/>
      <c r="B138" s="645"/>
      <c r="C138" s="645"/>
      <c r="D138" s="645"/>
      <c r="E138" s="646"/>
      <c r="F138" s="645"/>
      <c r="G138" s="173">
        <v>4103063</v>
      </c>
      <c r="H138" s="164" t="s">
        <v>864</v>
      </c>
      <c r="I138" s="163">
        <v>410306300</v>
      </c>
      <c r="J138" s="164" t="s">
        <v>806</v>
      </c>
      <c r="K138" s="175">
        <v>1</v>
      </c>
      <c r="L138" s="176">
        <v>100000000</v>
      </c>
      <c r="M138" s="176">
        <f t="shared" si="18"/>
        <v>100000000</v>
      </c>
      <c r="N138" s="176"/>
      <c r="O138" s="176"/>
      <c r="P138" s="176"/>
      <c r="Q138" s="176"/>
      <c r="R138" s="176"/>
      <c r="S138" s="176"/>
      <c r="T138" s="176"/>
      <c r="U138" s="176"/>
      <c r="V138" s="176"/>
      <c r="W138" s="176"/>
      <c r="X138" s="176"/>
      <c r="Y138" s="166">
        <f t="shared" si="14"/>
        <v>0</v>
      </c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66">
        <f t="shared" si="15"/>
        <v>0</v>
      </c>
      <c r="AL138" s="176">
        <v>100000000</v>
      </c>
      <c r="AM138" s="176"/>
      <c r="AN138" s="176"/>
      <c r="AO138" s="176"/>
      <c r="AP138" s="176"/>
      <c r="AQ138" s="176"/>
      <c r="AR138" s="176"/>
      <c r="AS138" s="176"/>
      <c r="AT138" s="176"/>
      <c r="AU138" s="176"/>
      <c r="AV138" s="176"/>
      <c r="AW138" s="166">
        <f t="shared" si="16"/>
        <v>100000000</v>
      </c>
      <c r="AX138" s="176"/>
      <c r="AY138" s="176"/>
      <c r="AZ138" s="176"/>
      <c r="BA138" s="176"/>
      <c r="BB138" s="176"/>
      <c r="BC138" s="176"/>
      <c r="BD138" s="176"/>
      <c r="BE138" s="176"/>
      <c r="BF138" s="176"/>
      <c r="BG138" s="176"/>
      <c r="BH138" s="176"/>
      <c r="BI138" s="166">
        <f t="shared" si="17"/>
        <v>0</v>
      </c>
      <c r="BJ138" s="176">
        <f t="shared" si="13"/>
        <v>100000000</v>
      </c>
    </row>
    <row r="139" spans="1:62" ht="20.45">
      <c r="A139" s="642"/>
      <c r="B139" s="645"/>
      <c r="C139" s="645"/>
      <c r="D139" s="645"/>
      <c r="E139" s="647" t="s">
        <v>865</v>
      </c>
      <c r="F139" s="645"/>
      <c r="G139" s="163" t="s">
        <v>866</v>
      </c>
      <c r="H139" s="164" t="s">
        <v>867</v>
      </c>
      <c r="I139" s="163">
        <v>410402000</v>
      </c>
      <c r="J139" s="164" t="s">
        <v>869</v>
      </c>
      <c r="K139" s="165">
        <v>50</v>
      </c>
      <c r="L139" s="166">
        <v>800000</v>
      </c>
      <c r="M139" s="166">
        <f t="shared" si="18"/>
        <v>40000000</v>
      </c>
      <c r="N139" s="166"/>
      <c r="O139" s="166"/>
      <c r="P139" s="166"/>
      <c r="Q139" s="166">
        <v>3000000</v>
      </c>
      <c r="R139" s="166"/>
      <c r="S139" s="166"/>
      <c r="T139" s="166"/>
      <c r="U139" s="166"/>
      <c r="V139" s="166"/>
      <c r="W139" s="166"/>
      <c r="X139" s="166"/>
      <c r="Y139" s="166">
        <f t="shared" si="14"/>
        <v>3000000</v>
      </c>
      <c r="Z139" s="166">
        <v>5000000</v>
      </c>
      <c r="AA139" s="166"/>
      <c r="AB139" s="166"/>
      <c r="AC139" s="166"/>
      <c r="AD139" s="166"/>
      <c r="AE139" s="166"/>
      <c r="AF139" s="166"/>
      <c r="AG139" s="166"/>
      <c r="AH139" s="166"/>
      <c r="AI139" s="166"/>
      <c r="AJ139" s="166"/>
      <c r="AK139" s="166">
        <f t="shared" si="15"/>
        <v>5000000</v>
      </c>
      <c r="AL139" s="166">
        <v>5000000</v>
      </c>
      <c r="AM139" s="166"/>
      <c r="AN139" s="166"/>
      <c r="AO139" s="166">
        <v>10000000</v>
      </c>
      <c r="AP139" s="166"/>
      <c r="AQ139" s="166"/>
      <c r="AR139" s="166"/>
      <c r="AS139" s="166"/>
      <c r="AT139" s="166"/>
      <c r="AU139" s="166"/>
      <c r="AV139" s="166"/>
      <c r="AW139" s="166">
        <f t="shared" si="16"/>
        <v>15000000</v>
      </c>
      <c r="AX139" s="166">
        <v>7000000</v>
      </c>
      <c r="AY139" s="166"/>
      <c r="AZ139" s="166"/>
      <c r="BA139" s="166">
        <v>10000000</v>
      </c>
      <c r="BB139" s="166"/>
      <c r="BC139" s="166"/>
      <c r="BD139" s="166"/>
      <c r="BE139" s="166"/>
      <c r="BF139" s="166"/>
      <c r="BG139" s="166"/>
      <c r="BH139" s="166"/>
      <c r="BI139" s="166">
        <f t="shared" si="17"/>
        <v>17000000</v>
      </c>
      <c r="BJ139" s="166">
        <f t="shared" si="13"/>
        <v>40000000</v>
      </c>
    </row>
    <row r="140" spans="1:62" ht="20.45">
      <c r="A140" s="642"/>
      <c r="B140" s="646"/>
      <c r="C140" s="646"/>
      <c r="D140" s="645"/>
      <c r="E140" s="646"/>
      <c r="F140" s="646"/>
      <c r="G140" s="163" t="s">
        <v>870</v>
      </c>
      <c r="H140" s="164" t="s">
        <v>871</v>
      </c>
      <c r="I140" s="163">
        <v>410404200</v>
      </c>
      <c r="J140" s="164" t="s">
        <v>871</v>
      </c>
      <c r="K140" s="165">
        <v>1</v>
      </c>
      <c r="L140" s="166">
        <v>100000000</v>
      </c>
      <c r="M140" s="166">
        <f t="shared" si="18"/>
        <v>100000000</v>
      </c>
      <c r="N140" s="166"/>
      <c r="O140" s="166"/>
      <c r="P140" s="166"/>
      <c r="Q140" s="166"/>
      <c r="R140" s="166"/>
      <c r="S140" s="166"/>
      <c r="T140" s="166"/>
      <c r="U140" s="166"/>
      <c r="V140" s="166"/>
      <c r="W140" s="166"/>
      <c r="X140" s="166"/>
      <c r="Y140" s="166">
        <f t="shared" si="14"/>
        <v>0</v>
      </c>
      <c r="Z140" s="166"/>
      <c r="AA140" s="166"/>
      <c r="AB140" s="166"/>
      <c r="AC140" s="166"/>
      <c r="AD140" s="166"/>
      <c r="AE140" s="166"/>
      <c r="AF140" s="166"/>
      <c r="AG140" s="166"/>
      <c r="AH140" s="166"/>
      <c r="AI140" s="166"/>
      <c r="AJ140" s="166"/>
      <c r="AK140" s="166">
        <f t="shared" si="15"/>
        <v>0</v>
      </c>
      <c r="AL140" s="166">
        <v>50000000</v>
      </c>
      <c r="AM140" s="166"/>
      <c r="AN140" s="166"/>
      <c r="AO140" s="166"/>
      <c r="AP140" s="166"/>
      <c r="AQ140" s="166"/>
      <c r="AR140" s="166"/>
      <c r="AS140" s="166"/>
      <c r="AT140" s="166">
        <v>50000000</v>
      </c>
      <c r="AU140" s="166"/>
      <c r="AV140" s="166"/>
      <c r="AW140" s="166">
        <f t="shared" si="16"/>
        <v>100000000</v>
      </c>
      <c r="AX140" s="166"/>
      <c r="AY140" s="166"/>
      <c r="AZ140" s="166"/>
      <c r="BA140" s="166"/>
      <c r="BB140" s="166"/>
      <c r="BC140" s="166"/>
      <c r="BD140" s="166"/>
      <c r="BE140" s="166"/>
      <c r="BF140" s="166"/>
      <c r="BG140" s="166"/>
      <c r="BH140" s="166"/>
      <c r="BI140" s="166">
        <f t="shared" si="17"/>
        <v>0</v>
      </c>
      <c r="BJ140" s="166">
        <f t="shared" si="13"/>
        <v>100000000</v>
      </c>
    </row>
    <row r="141" spans="1:62" ht="20.45">
      <c r="A141" s="642"/>
      <c r="B141" s="647">
        <v>41</v>
      </c>
      <c r="C141" s="647" t="s">
        <v>235</v>
      </c>
      <c r="D141" s="645"/>
      <c r="E141" s="647">
        <v>4104</v>
      </c>
      <c r="F141" s="647" t="s">
        <v>270</v>
      </c>
      <c r="G141" s="163">
        <v>4104002</v>
      </c>
      <c r="H141" s="164" t="s">
        <v>265</v>
      </c>
      <c r="I141" s="163">
        <v>410400200</v>
      </c>
      <c r="J141" s="164" t="s">
        <v>265</v>
      </c>
      <c r="K141" s="165">
        <v>1</v>
      </c>
      <c r="L141" s="166">
        <v>400000000</v>
      </c>
      <c r="M141" s="166">
        <f t="shared" si="18"/>
        <v>400000000</v>
      </c>
      <c r="N141" s="166"/>
      <c r="O141" s="166"/>
      <c r="P141" s="166"/>
      <c r="Q141" s="166"/>
      <c r="R141" s="166"/>
      <c r="S141" s="166"/>
      <c r="T141" s="166"/>
      <c r="U141" s="166"/>
      <c r="V141" s="166"/>
      <c r="W141" s="166"/>
      <c r="X141" s="166"/>
      <c r="Y141" s="166">
        <f t="shared" si="14"/>
        <v>0</v>
      </c>
      <c r="Z141" s="166">
        <v>81500000</v>
      </c>
      <c r="AA141" s="166"/>
      <c r="AB141" s="166"/>
      <c r="AC141" s="166"/>
      <c r="AD141" s="166"/>
      <c r="AE141" s="166"/>
      <c r="AF141" s="166"/>
      <c r="AG141" s="166"/>
      <c r="AH141" s="166"/>
      <c r="AI141" s="166"/>
      <c r="AJ141" s="166"/>
      <c r="AK141" s="166">
        <f t="shared" si="15"/>
        <v>81500000</v>
      </c>
      <c r="AL141" s="166">
        <v>318500000</v>
      </c>
      <c r="AM141" s="166"/>
      <c r="AN141" s="166"/>
      <c r="AO141" s="166"/>
      <c r="AP141" s="166"/>
      <c r="AQ141" s="166"/>
      <c r="AR141" s="166"/>
      <c r="AS141" s="166"/>
      <c r="AT141" s="166"/>
      <c r="AU141" s="166"/>
      <c r="AV141" s="166"/>
      <c r="AW141" s="166">
        <f t="shared" si="16"/>
        <v>318500000</v>
      </c>
      <c r="AX141" s="166"/>
      <c r="AY141" s="166"/>
      <c r="AZ141" s="166"/>
      <c r="BA141" s="166"/>
      <c r="BB141" s="166"/>
      <c r="BC141" s="166"/>
      <c r="BD141" s="166"/>
      <c r="BE141" s="166"/>
      <c r="BF141" s="166"/>
      <c r="BG141" s="166"/>
      <c r="BH141" s="166"/>
      <c r="BI141" s="166">
        <f t="shared" si="17"/>
        <v>0</v>
      </c>
      <c r="BJ141" s="166">
        <f t="shared" si="13"/>
        <v>400000000</v>
      </c>
    </row>
    <row r="142" spans="1:62" ht="20.45">
      <c r="A142" s="642"/>
      <c r="B142" s="645"/>
      <c r="C142" s="645"/>
      <c r="D142" s="645"/>
      <c r="E142" s="646"/>
      <c r="F142" s="645"/>
      <c r="G142" s="163">
        <v>4104015</v>
      </c>
      <c r="H142" s="164" t="s">
        <v>266</v>
      </c>
      <c r="I142" s="163">
        <v>410401500</v>
      </c>
      <c r="J142" s="164" t="s">
        <v>795</v>
      </c>
      <c r="K142" s="178">
        <v>450</v>
      </c>
      <c r="L142" s="179">
        <v>6111111.1109999996</v>
      </c>
      <c r="M142" s="179">
        <f t="shared" si="18"/>
        <v>2749999999.9499998</v>
      </c>
      <c r="N142" s="179">
        <v>650000000</v>
      </c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66">
        <f t="shared" si="14"/>
        <v>650000000</v>
      </c>
      <c r="Z142" s="179">
        <v>700000000</v>
      </c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66">
        <f t="shared" si="15"/>
        <v>700000000</v>
      </c>
      <c r="AL142" s="179">
        <v>700000000</v>
      </c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66">
        <f t="shared" si="16"/>
        <v>700000000</v>
      </c>
      <c r="AX142" s="179">
        <v>700000000</v>
      </c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66">
        <f t="shared" si="17"/>
        <v>700000000</v>
      </c>
      <c r="BJ142" s="179">
        <f t="shared" si="13"/>
        <v>2750000000</v>
      </c>
    </row>
    <row r="143" spans="1:62" ht="30.6">
      <c r="A143" s="642"/>
      <c r="B143" s="646"/>
      <c r="C143" s="646"/>
      <c r="D143" s="645"/>
      <c r="E143" s="163">
        <v>4103</v>
      </c>
      <c r="F143" s="645"/>
      <c r="G143" s="163" t="s">
        <v>796</v>
      </c>
      <c r="H143" s="164" t="s">
        <v>797</v>
      </c>
      <c r="I143" s="163">
        <v>410306000</v>
      </c>
      <c r="J143" s="164" t="s">
        <v>798</v>
      </c>
      <c r="K143" s="165">
        <v>1</v>
      </c>
      <c r="L143" s="166">
        <v>60000000</v>
      </c>
      <c r="M143" s="166">
        <f t="shared" si="18"/>
        <v>60000000</v>
      </c>
      <c r="N143" s="166"/>
      <c r="O143" s="166"/>
      <c r="P143" s="166"/>
      <c r="Q143" s="166"/>
      <c r="R143" s="166"/>
      <c r="S143" s="166"/>
      <c r="T143" s="166"/>
      <c r="U143" s="166"/>
      <c r="V143" s="166"/>
      <c r="W143" s="166"/>
      <c r="X143" s="166"/>
      <c r="Y143" s="166">
        <f t="shared" si="14"/>
        <v>0</v>
      </c>
      <c r="Z143" s="166"/>
      <c r="AA143" s="166"/>
      <c r="AB143" s="166"/>
      <c r="AC143" s="166"/>
      <c r="AD143" s="166"/>
      <c r="AE143" s="166"/>
      <c r="AF143" s="166"/>
      <c r="AG143" s="166"/>
      <c r="AH143" s="166"/>
      <c r="AI143" s="166"/>
      <c r="AJ143" s="166"/>
      <c r="AK143" s="166">
        <f t="shared" si="15"/>
        <v>0</v>
      </c>
      <c r="AL143" s="166">
        <v>60000000</v>
      </c>
      <c r="AM143" s="166"/>
      <c r="AN143" s="166"/>
      <c r="AO143" s="166"/>
      <c r="AP143" s="166"/>
      <c r="AQ143" s="166"/>
      <c r="AR143" s="166"/>
      <c r="AS143" s="166"/>
      <c r="AT143" s="166"/>
      <c r="AU143" s="166"/>
      <c r="AV143" s="166"/>
      <c r="AW143" s="166">
        <f t="shared" si="16"/>
        <v>60000000</v>
      </c>
      <c r="AX143" s="166"/>
      <c r="AY143" s="166"/>
      <c r="AZ143" s="166"/>
      <c r="BA143" s="166"/>
      <c r="BB143" s="166"/>
      <c r="BC143" s="166"/>
      <c r="BD143" s="166"/>
      <c r="BE143" s="166"/>
      <c r="BF143" s="166"/>
      <c r="BG143" s="166"/>
      <c r="BH143" s="166"/>
      <c r="BI143" s="166">
        <f t="shared" si="17"/>
        <v>0</v>
      </c>
      <c r="BJ143" s="166">
        <f t="shared" si="13"/>
        <v>60000000</v>
      </c>
    </row>
    <row r="144" spans="1:62" ht="20.45">
      <c r="A144" s="642"/>
      <c r="B144" s="163" t="s">
        <v>799</v>
      </c>
      <c r="C144" s="163" t="s">
        <v>365</v>
      </c>
      <c r="D144" s="645"/>
      <c r="E144" s="163" t="s">
        <v>800</v>
      </c>
      <c r="F144" s="646"/>
      <c r="G144" s="163">
        <v>3601012</v>
      </c>
      <c r="H144" s="164" t="s">
        <v>271</v>
      </c>
      <c r="I144" s="163">
        <v>360101200</v>
      </c>
      <c r="J144" s="164" t="s">
        <v>272</v>
      </c>
      <c r="K144" s="165">
        <v>1</v>
      </c>
      <c r="L144" s="166">
        <v>120000000</v>
      </c>
      <c r="M144" s="166">
        <f t="shared" si="18"/>
        <v>120000000</v>
      </c>
      <c r="N144" s="166"/>
      <c r="O144" s="166"/>
      <c r="P144" s="166"/>
      <c r="Q144" s="166">
        <v>30000000</v>
      </c>
      <c r="R144" s="166"/>
      <c r="S144" s="166"/>
      <c r="T144" s="166"/>
      <c r="U144" s="166"/>
      <c r="V144" s="166"/>
      <c r="W144" s="166"/>
      <c r="X144" s="166"/>
      <c r="Y144" s="166">
        <f t="shared" si="14"/>
        <v>30000000</v>
      </c>
      <c r="Z144" s="166"/>
      <c r="AA144" s="166"/>
      <c r="AB144" s="166"/>
      <c r="AC144" s="166">
        <v>30000000</v>
      </c>
      <c r="AD144" s="166"/>
      <c r="AE144" s="166"/>
      <c r="AF144" s="166"/>
      <c r="AG144" s="166"/>
      <c r="AH144" s="166"/>
      <c r="AI144" s="166"/>
      <c r="AJ144" s="166"/>
      <c r="AK144" s="166">
        <f t="shared" si="15"/>
        <v>30000000</v>
      </c>
      <c r="AL144" s="166"/>
      <c r="AM144" s="166"/>
      <c r="AN144" s="166"/>
      <c r="AO144" s="166">
        <v>30000000</v>
      </c>
      <c r="AP144" s="166"/>
      <c r="AQ144" s="166"/>
      <c r="AR144" s="166"/>
      <c r="AS144" s="166"/>
      <c r="AT144" s="166"/>
      <c r="AU144" s="166"/>
      <c r="AV144" s="166"/>
      <c r="AW144" s="166">
        <f t="shared" si="16"/>
        <v>30000000</v>
      </c>
      <c r="AX144" s="166"/>
      <c r="AY144" s="166"/>
      <c r="AZ144" s="166"/>
      <c r="BA144" s="166">
        <v>30000000</v>
      </c>
      <c r="BB144" s="166"/>
      <c r="BC144" s="166"/>
      <c r="BD144" s="166"/>
      <c r="BE144" s="166"/>
      <c r="BF144" s="166"/>
      <c r="BG144" s="166"/>
      <c r="BH144" s="166"/>
      <c r="BI144" s="166">
        <f t="shared" si="17"/>
        <v>30000000</v>
      </c>
      <c r="BJ144" s="166">
        <f t="shared" si="13"/>
        <v>120000000</v>
      </c>
    </row>
    <row r="145" spans="1:62" ht="20.45">
      <c r="A145" s="642"/>
      <c r="B145" s="163">
        <v>36</v>
      </c>
      <c r="C145" s="163" t="s">
        <v>365</v>
      </c>
      <c r="D145" s="645"/>
      <c r="E145" s="163">
        <v>3602</v>
      </c>
      <c r="F145" s="645" t="s">
        <v>326</v>
      </c>
      <c r="G145" s="163" t="s">
        <v>843</v>
      </c>
      <c r="H145" s="164" t="s">
        <v>844</v>
      </c>
      <c r="I145" s="163">
        <v>360201306</v>
      </c>
      <c r="J145" s="164" t="s">
        <v>846</v>
      </c>
      <c r="K145" s="165">
        <v>4</v>
      </c>
      <c r="L145" s="166">
        <v>50000000</v>
      </c>
      <c r="M145" s="166">
        <f t="shared" si="18"/>
        <v>200000000</v>
      </c>
      <c r="N145" s="166"/>
      <c r="O145" s="166"/>
      <c r="P145" s="166"/>
      <c r="Q145" s="166"/>
      <c r="R145" s="166"/>
      <c r="S145" s="166"/>
      <c r="T145" s="166"/>
      <c r="U145" s="166"/>
      <c r="V145" s="166"/>
      <c r="W145" s="166"/>
      <c r="X145" s="166"/>
      <c r="Y145" s="166">
        <f t="shared" si="14"/>
        <v>0</v>
      </c>
      <c r="Z145" s="166"/>
      <c r="AA145" s="166"/>
      <c r="AB145" s="166"/>
      <c r="AC145" s="166"/>
      <c r="AD145" s="166"/>
      <c r="AE145" s="166"/>
      <c r="AF145" s="166"/>
      <c r="AG145" s="166"/>
      <c r="AH145" s="166"/>
      <c r="AI145" s="166"/>
      <c r="AJ145" s="166"/>
      <c r="AK145" s="166">
        <f t="shared" si="15"/>
        <v>0</v>
      </c>
      <c r="AL145" s="166">
        <v>50000000</v>
      </c>
      <c r="AM145" s="166"/>
      <c r="AN145" s="166"/>
      <c r="AO145" s="166"/>
      <c r="AP145" s="166"/>
      <c r="AQ145" s="166">
        <v>50000000</v>
      </c>
      <c r="AR145" s="166"/>
      <c r="AS145" s="166"/>
      <c r="AT145" s="166"/>
      <c r="AU145" s="166"/>
      <c r="AV145" s="166"/>
      <c r="AW145" s="166">
        <f t="shared" si="16"/>
        <v>100000000</v>
      </c>
      <c r="AX145" s="166">
        <v>50000000</v>
      </c>
      <c r="AY145" s="166"/>
      <c r="AZ145" s="166"/>
      <c r="BA145" s="166"/>
      <c r="BB145" s="166"/>
      <c r="BC145" s="166">
        <v>50000000</v>
      </c>
      <c r="BD145" s="166"/>
      <c r="BE145" s="166"/>
      <c r="BF145" s="166"/>
      <c r="BG145" s="166"/>
      <c r="BH145" s="166"/>
      <c r="BI145" s="166">
        <f t="shared" si="17"/>
        <v>100000000</v>
      </c>
      <c r="BJ145" s="166">
        <f t="shared" si="13"/>
        <v>200000000</v>
      </c>
    </row>
    <row r="146" spans="1:62" ht="20.45">
      <c r="A146" s="642"/>
      <c r="B146" s="163">
        <v>41</v>
      </c>
      <c r="C146" s="163" t="s">
        <v>235</v>
      </c>
      <c r="D146" s="645"/>
      <c r="E146" s="163">
        <v>4103</v>
      </c>
      <c r="F146" s="645"/>
      <c r="G146" s="163">
        <v>4103063</v>
      </c>
      <c r="H146" s="180" t="s">
        <v>847</v>
      </c>
      <c r="I146" s="163">
        <v>410306300</v>
      </c>
      <c r="J146" s="164" t="s">
        <v>806</v>
      </c>
      <c r="K146" s="165">
        <v>1</v>
      </c>
      <c r="L146" s="166">
        <v>70000000</v>
      </c>
      <c r="M146" s="166">
        <f t="shared" si="18"/>
        <v>70000000</v>
      </c>
      <c r="N146" s="166"/>
      <c r="O146" s="166"/>
      <c r="P146" s="166"/>
      <c r="Q146" s="166"/>
      <c r="R146" s="166"/>
      <c r="S146" s="166"/>
      <c r="T146" s="166"/>
      <c r="U146" s="166"/>
      <c r="V146" s="166"/>
      <c r="W146" s="166"/>
      <c r="X146" s="166"/>
      <c r="Y146" s="166">
        <f t="shared" si="14"/>
        <v>0</v>
      </c>
      <c r="Z146" s="166"/>
      <c r="AA146" s="166"/>
      <c r="AB146" s="166"/>
      <c r="AC146" s="166"/>
      <c r="AD146" s="166"/>
      <c r="AE146" s="166"/>
      <c r="AF146" s="166"/>
      <c r="AG146" s="166"/>
      <c r="AH146" s="166"/>
      <c r="AI146" s="166"/>
      <c r="AJ146" s="166"/>
      <c r="AK146" s="166">
        <f t="shared" si="15"/>
        <v>0</v>
      </c>
      <c r="AL146" s="166">
        <v>70000000</v>
      </c>
      <c r="AM146" s="166"/>
      <c r="AN146" s="166"/>
      <c r="AO146" s="166"/>
      <c r="AP146" s="166"/>
      <c r="AQ146" s="166"/>
      <c r="AR146" s="166"/>
      <c r="AS146" s="166"/>
      <c r="AT146" s="166"/>
      <c r="AU146" s="166"/>
      <c r="AV146" s="166"/>
      <c r="AW146" s="166">
        <f t="shared" si="16"/>
        <v>70000000</v>
      </c>
      <c r="AX146" s="166"/>
      <c r="AY146" s="166"/>
      <c r="AZ146" s="166"/>
      <c r="BA146" s="166"/>
      <c r="BB146" s="166"/>
      <c r="BC146" s="166"/>
      <c r="BD146" s="166"/>
      <c r="BE146" s="166"/>
      <c r="BF146" s="166"/>
      <c r="BG146" s="166"/>
      <c r="BH146" s="166"/>
      <c r="BI146" s="166">
        <f t="shared" si="17"/>
        <v>0</v>
      </c>
      <c r="BJ146" s="166">
        <f t="shared" si="13"/>
        <v>70000000</v>
      </c>
    </row>
    <row r="147" spans="1:62" ht="20.45">
      <c r="A147" s="642"/>
      <c r="B147" s="647">
        <v>45</v>
      </c>
      <c r="C147" s="647" t="s">
        <v>170</v>
      </c>
      <c r="D147" s="645"/>
      <c r="E147" s="647" t="s">
        <v>783</v>
      </c>
      <c r="F147" s="645"/>
      <c r="G147" s="163" t="s">
        <v>787</v>
      </c>
      <c r="H147" s="164" t="s">
        <v>848</v>
      </c>
      <c r="I147" s="163">
        <v>450203000</v>
      </c>
      <c r="J147" s="164" t="s">
        <v>718</v>
      </c>
      <c r="K147" s="165">
        <v>1</v>
      </c>
      <c r="L147" s="166">
        <v>80000000</v>
      </c>
      <c r="M147" s="166">
        <f t="shared" si="18"/>
        <v>80000000</v>
      </c>
      <c r="N147" s="166"/>
      <c r="O147" s="166"/>
      <c r="P147" s="166"/>
      <c r="Q147" s="166"/>
      <c r="R147" s="166"/>
      <c r="S147" s="166"/>
      <c r="T147" s="166"/>
      <c r="U147" s="166"/>
      <c r="V147" s="166"/>
      <c r="W147" s="166"/>
      <c r="X147" s="166"/>
      <c r="Y147" s="166">
        <f t="shared" si="14"/>
        <v>0</v>
      </c>
      <c r="Z147" s="166"/>
      <c r="AA147" s="166"/>
      <c r="AB147" s="166"/>
      <c r="AC147" s="166"/>
      <c r="AD147" s="166"/>
      <c r="AE147" s="166"/>
      <c r="AF147" s="166"/>
      <c r="AG147" s="166"/>
      <c r="AH147" s="166"/>
      <c r="AI147" s="166"/>
      <c r="AJ147" s="166"/>
      <c r="AK147" s="166">
        <f t="shared" si="15"/>
        <v>0</v>
      </c>
      <c r="AL147" s="166">
        <v>80000000</v>
      </c>
      <c r="AM147" s="166"/>
      <c r="AN147" s="166"/>
      <c r="AO147" s="166"/>
      <c r="AP147" s="166"/>
      <c r="AQ147" s="166"/>
      <c r="AR147" s="166"/>
      <c r="AS147" s="166"/>
      <c r="AT147" s="166"/>
      <c r="AU147" s="166"/>
      <c r="AV147" s="166"/>
      <c r="AW147" s="166">
        <f t="shared" si="16"/>
        <v>80000000</v>
      </c>
      <c r="AX147" s="166"/>
      <c r="AY147" s="166"/>
      <c r="AZ147" s="166"/>
      <c r="BA147" s="166"/>
      <c r="BB147" s="166"/>
      <c r="BC147" s="166"/>
      <c r="BD147" s="166"/>
      <c r="BE147" s="166"/>
      <c r="BF147" s="166"/>
      <c r="BG147" s="166"/>
      <c r="BH147" s="166"/>
      <c r="BI147" s="166">
        <f t="shared" si="17"/>
        <v>0</v>
      </c>
      <c r="BJ147" s="166">
        <f t="shared" si="13"/>
        <v>80000000</v>
      </c>
    </row>
    <row r="148" spans="1:62">
      <c r="A148" s="642"/>
      <c r="B148" s="645"/>
      <c r="C148" s="645"/>
      <c r="D148" s="645"/>
      <c r="E148" s="645"/>
      <c r="F148" s="645"/>
      <c r="G148" s="163" t="s">
        <v>849</v>
      </c>
      <c r="H148" s="164" t="s">
        <v>850</v>
      </c>
      <c r="I148" s="163">
        <v>450105003</v>
      </c>
      <c r="J148" s="164" t="s">
        <v>851</v>
      </c>
      <c r="K148" s="165">
        <v>1</v>
      </c>
      <c r="L148" s="166">
        <v>60000000</v>
      </c>
      <c r="M148" s="166">
        <f t="shared" si="18"/>
        <v>60000000</v>
      </c>
      <c r="N148" s="166"/>
      <c r="O148" s="166"/>
      <c r="P148" s="166"/>
      <c r="Q148" s="166"/>
      <c r="R148" s="166"/>
      <c r="S148" s="166"/>
      <c r="T148" s="166"/>
      <c r="U148" s="166"/>
      <c r="V148" s="166"/>
      <c r="W148" s="166"/>
      <c r="X148" s="166"/>
      <c r="Y148" s="166">
        <f t="shared" si="14"/>
        <v>0</v>
      </c>
      <c r="Z148" s="166"/>
      <c r="AA148" s="166"/>
      <c r="AB148" s="166"/>
      <c r="AC148" s="166"/>
      <c r="AD148" s="166"/>
      <c r="AE148" s="166">
        <v>15000000</v>
      </c>
      <c r="AF148" s="166"/>
      <c r="AG148" s="166"/>
      <c r="AH148" s="166"/>
      <c r="AI148" s="166"/>
      <c r="AJ148" s="166"/>
      <c r="AK148" s="166">
        <f t="shared" si="15"/>
        <v>15000000</v>
      </c>
      <c r="AL148" s="166"/>
      <c r="AM148" s="166"/>
      <c r="AN148" s="166"/>
      <c r="AO148" s="166"/>
      <c r="AP148" s="166"/>
      <c r="AQ148" s="166">
        <v>20000000</v>
      </c>
      <c r="AR148" s="166"/>
      <c r="AS148" s="166"/>
      <c r="AT148" s="166"/>
      <c r="AU148" s="166"/>
      <c r="AV148" s="166"/>
      <c r="AW148" s="166">
        <f t="shared" si="16"/>
        <v>20000000</v>
      </c>
      <c r="AX148" s="166"/>
      <c r="AY148" s="166"/>
      <c r="AZ148" s="166"/>
      <c r="BA148" s="166"/>
      <c r="BB148" s="166"/>
      <c r="BC148" s="166">
        <v>25000000</v>
      </c>
      <c r="BD148" s="166"/>
      <c r="BE148" s="166"/>
      <c r="BF148" s="166"/>
      <c r="BG148" s="166"/>
      <c r="BH148" s="166"/>
      <c r="BI148" s="166">
        <f t="shared" si="17"/>
        <v>25000000</v>
      </c>
      <c r="BJ148" s="166">
        <f t="shared" si="13"/>
        <v>60000000</v>
      </c>
    </row>
    <row r="149" spans="1:62" ht="30.6">
      <c r="A149" s="642"/>
      <c r="B149" s="646"/>
      <c r="C149" s="646"/>
      <c r="D149" s="645"/>
      <c r="E149" s="646"/>
      <c r="F149" s="646"/>
      <c r="G149" s="163" t="s">
        <v>852</v>
      </c>
      <c r="H149" s="164" t="s">
        <v>853</v>
      </c>
      <c r="I149" s="163">
        <v>459902901</v>
      </c>
      <c r="J149" s="164" t="s">
        <v>855</v>
      </c>
      <c r="K149" s="165">
        <v>1</v>
      </c>
      <c r="L149" s="166">
        <v>40000000</v>
      </c>
      <c r="M149" s="166">
        <f t="shared" si="18"/>
        <v>40000000</v>
      </c>
      <c r="N149" s="166"/>
      <c r="O149" s="166"/>
      <c r="P149" s="166"/>
      <c r="Q149" s="166"/>
      <c r="R149" s="166"/>
      <c r="S149" s="166"/>
      <c r="T149" s="166"/>
      <c r="U149" s="166"/>
      <c r="V149" s="166"/>
      <c r="W149" s="166"/>
      <c r="X149" s="166"/>
      <c r="Y149" s="166">
        <f t="shared" si="14"/>
        <v>0</v>
      </c>
      <c r="Z149" s="166">
        <v>10000000</v>
      </c>
      <c r="AA149" s="166"/>
      <c r="AB149" s="166"/>
      <c r="AC149" s="166"/>
      <c r="AD149" s="166"/>
      <c r="AE149" s="166"/>
      <c r="AF149" s="166"/>
      <c r="AG149" s="166"/>
      <c r="AH149" s="166"/>
      <c r="AI149" s="166"/>
      <c r="AJ149" s="166"/>
      <c r="AK149" s="166">
        <f t="shared" si="15"/>
        <v>10000000</v>
      </c>
      <c r="AL149" s="166">
        <v>15000000</v>
      </c>
      <c r="AM149" s="166"/>
      <c r="AN149" s="166"/>
      <c r="AO149" s="166"/>
      <c r="AP149" s="166"/>
      <c r="AQ149" s="166"/>
      <c r="AR149" s="166"/>
      <c r="AS149" s="166"/>
      <c r="AT149" s="166"/>
      <c r="AU149" s="166"/>
      <c r="AV149" s="166"/>
      <c r="AW149" s="166">
        <f t="shared" si="16"/>
        <v>15000000</v>
      </c>
      <c r="AX149" s="166">
        <v>15000000</v>
      </c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>
        <f t="shared" si="17"/>
        <v>15000000</v>
      </c>
      <c r="BJ149" s="166">
        <f t="shared" si="13"/>
        <v>40000000</v>
      </c>
    </row>
    <row r="150" spans="1:62" ht="20.45">
      <c r="A150" s="642"/>
      <c r="B150" s="163">
        <v>12</v>
      </c>
      <c r="C150" s="163" t="s">
        <v>618</v>
      </c>
      <c r="D150" s="645"/>
      <c r="E150" s="163" t="s">
        <v>768</v>
      </c>
      <c r="F150" s="647" t="s">
        <v>243</v>
      </c>
      <c r="G150" s="163" t="s">
        <v>769</v>
      </c>
      <c r="H150" s="164" t="s">
        <v>647</v>
      </c>
      <c r="I150" s="163" t="s">
        <v>770</v>
      </c>
      <c r="J150" s="164" t="s">
        <v>648</v>
      </c>
      <c r="K150" s="165">
        <v>1</v>
      </c>
      <c r="L150" s="166">
        <v>100000000</v>
      </c>
      <c r="M150" s="166">
        <f t="shared" si="18"/>
        <v>100000000</v>
      </c>
      <c r="N150" s="166">
        <v>25000000</v>
      </c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>
        <f t="shared" si="14"/>
        <v>25000000</v>
      </c>
      <c r="Z150" s="166">
        <v>25000000</v>
      </c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>
        <f t="shared" si="15"/>
        <v>25000000</v>
      </c>
      <c r="AL150" s="166">
        <v>25000000</v>
      </c>
      <c r="AM150" s="166"/>
      <c r="AN150" s="166"/>
      <c r="AO150" s="166"/>
      <c r="AP150" s="166"/>
      <c r="AQ150" s="166"/>
      <c r="AR150" s="166"/>
      <c r="AS150" s="166"/>
      <c r="AT150" s="166"/>
      <c r="AU150" s="166"/>
      <c r="AV150" s="166"/>
      <c r="AW150" s="166">
        <f t="shared" si="16"/>
        <v>25000000</v>
      </c>
      <c r="AX150" s="166">
        <v>25000000</v>
      </c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>
        <f t="shared" si="17"/>
        <v>25000000</v>
      </c>
      <c r="BJ150" s="166">
        <f t="shared" si="13"/>
        <v>100000000</v>
      </c>
    </row>
    <row r="151" spans="1:62" ht="20.45">
      <c r="A151" s="642"/>
      <c r="B151" s="163">
        <v>33</v>
      </c>
      <c r="C151" s="163" t="s">
        <v>209</v>
      </c>
      <c r="D151" s="645"/>
      <c r="E151" s="163">
        <v>3302</v>
      </c>
      <c r="F151" s="645"/>
      <c r="G151" s="163" t="s">
        <v>771</v>
      </c>
      <c r="H151" s="164" t="s">
        <v>772</v>
      </c>
      <c r="I151" s="163" t="s">
        <v>773</v>
      </c>
      <c r="J151" s="164" t="s">
        <v>774</v>
      </c>
      <c r="K151" s="165">
        <v>1</v>
      </c>
      <c r="L151" s="166">
        <v>100000000</v>
      </c>
      <c r="M151" s="166">
        <f t="shared" si="18"/>
        <v>100000000</v>
      </c>
      <c r="N151" s="166"/>
      <c r="O151" s="166"/>
      <c r="P151" s="166"/>
      <c r="Q151" s="166"/>
      <c r="R151" s="166"/>
      <c r="S151" s="166"/>
      <c r="T151" s="166"/>
      <c r="U151" s="166"/>
      <c r="V151" s="166"/>
      <c r="W151" s="166"/>
      <c r="X151" s="166"/>
      <c r="Y151" s="166">
        <f t="shared" si="14"/>
        <v>0</v>
      </c>
      <c r="Z151" s="166"/>
      <c r="AA151" s="166"/>
      <c r="AB151" s="166"/>
      <c r="AC151" s="166"/>
      <c r="AD151" s="166"/>
      <c r="AE151" s="166"/>
      <c r="AF151" s="166"/>
      <c r="AG151" s="166"/>
      <c r="AH151" s="166"/>
      <c r="AI151" s="166"/>
      <c r="AJ151" s="166"/>
      <c r="AK151" s="166">
        <f t="shared" si="15"/>
        <v>0</v>
      </c>
      <c r="AL151" s="166">
        <v>100000000</v>
      </c>
      <c r="AM151" s="166"/>
      <c r="AN151" s="166"/>
      <c r="AO151" s="166"/>
      <c r="AP151" s="166"/>
      <c r="AQ151" s="166"/>
      <c r="AR151" s="166"/>
      <c r="AS151" s="166"/>
      <c r="AT151" s="166"/>
      <c r="AU151" s="166"/>
      <c r="AV151" s="166"/>
      <c r="AW151" s="166">
        <f t="shared" si="16"/>
        <v>100000000</v>
      </c>
      <c r="AX151" s="166"/>
      <c r="AY151" s="166"/>
      <c r="AZ151" s="166"/>
      <c r="BA151" s="166"/>
      <c r="BB151" s="166"/>
      <c r="BC151" s="166"/>
      <c r="BD151" s="166"/>
      <c r="BE151" s="166"/>
      <c r="BF151" s="166"/>
      <c r="BG151" s="166"/>
      <c r="BH151" s="166"/>
      <c r="BI151" s="166">
        <f t="shared" si="17"/>
        <v>0</v>
      </c>
      <c r="BJ151" s="166">
        <f t="shared" si="13"/>
        <v>100000000</v>
      </c>
    </row>
    <row r="152" spans="1:62" ht="20.45">
      <c r="A152" s="642"/>
      <c r="B152" s="647">
        <v>41</v>
      </c>
      <c r="C152" s="647" t="s">
        <v>235</v>
      </c>
      <c r="D152" s="645"/>
      <c r="E152" s="163">
        <v>4103</v>
      </c>
      <c r="F152" s="645"/>
      <c r="G152" s="163" t="s">
        <v>775</v>
      </c>
      <c r="H152" s="164" t="s">
        <v>776</v>
      </c>
      <c r="I152" s="181" t="s">
        <v>777</v>
      </c>
      <c r="J152" s="164" t="s">
        <v>778</v>
      </c>
      <c r="K152" s="165">
        <v>2</v>
      </c>
      <c r="L152" s="166">
        <v>100000000</v>
      </c>
      <c r="M152" s="166">
        <f t="shared" si="18"/>
        <v>200000000</v>
      </c>
      <c r="N152" s="166">
        <v>50000000</v>
      </c>
      <c r="O152" s="166"/>
      <c r="P152" s="166"/>
      <c r="Q152" s="166"/>
      <c r="R152" s="166"/>
      <c r="S152" s="166"/>
      <c r="T152" s="166"/>
      <c r="U152" s="166"/>
      <c r="V152" s="166"/>
      <c r="W152" s="166"/>
      <c r="X152" s="166"/>
      <c r="Y152" s="166">
        <f t="shared" si="14"/>
        <v>50000000</v>
      </c>
      <c r="Z152" s="166">
        <v>50000000</v>
      </c>
      <c r="AA152" s="166"/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>
        <f t="shared" si="15"/>
        <v>50000000</v>
      </c>
      <c r="AL152" s="166">
        <v>30000000</v>
      </c>
      <c r="AM152" s="166"/>
      <c r="AN152" s="166"/>
      <c r="AO152" s="166"/>
      <c r="AP152" s="166"/>
      <c r="AQ152" s="166">
        <v>20000000</v>
      </c>
      <c r="AR152" s="166"/>
      <c r="AS152" s="166"/>
      <c r="AT152" s="166"/>
      <c r="AU152" s="166"/>
      <c r="AV152" s="166"/>
      <c r="AW152" s="166">
        <f t="shared" si="16"/>
        <v>50000000</v>
      </c>
      <c r="AX152" s="166">
        <v>30000000</v>
      </c>
      <c r="AY152" s="166"/>
      <c r="AZ152" s="166"/>
      <c r="BA152" s="166"/>
      <c r="BB152" s="166"/>
      <c r="BC152" s="166">
        <v>20000000</v>
      </c>
      <c r="BD152" s="166"/>
      <c r="BE152" s="166"/>
      <c r="BF152" s="166"/>
      <c r="BG152" s="166"/>
      <c r="BH152" s="166"/>
      <c r="BI152" s="166">
        <f t="shared" si="17"/>
        <v>50000000</v>
      </c>
      <c r="BJ152" s="166">
        <f t="shared" si="13"/>
        <v>200000000</v>
      </c>
    </row>
    <row r="153" spans="1:62" ht="20.45">
      <c r="A153" s="642"/>
      <c r="B153" s="646"/>
      <c r="C153" s="646"/>
      <c r="D153" s="645"/>
      <c r="E153" s="163">
        <v>4101</v>
      </c>
      <c r="F153" s="645"/>
      <c r="G153" s="163" t="s">
        <v>779</v>
      </c>
      <c r="H153" s="164" t="s">
        <v>780</v>
      </c>
      <c r="I153" s="181" t="s">
        <v>781</v>
      </c>
      <c r="J153" s="164" t="s">
        <v>782</v>
      </c>
      <c r="K153" s="165">
        <v>4</v>
      </c>
      <c r="L153" s="166">
        <v>15000000</v>
      </c>
      <c r="M153" s="166">
        <f t="shared" si="18"/>
        <v>60000000</v>
      </c>
      <c r="N153" s="166">
        <v>5000000</v>
      </c>
      <c r="O153" s="166"/>
      <c r="P153" s="166"/>
      <c r="Q153" s="166"/>
      <c r="R153" s="166"/>
      <c r="S153" s="166"/>
      <c r="T153" s="166"/>
      <c r="U153" s="166"/>
      <c r="V153" s="166"/>
      <c r="W153" s="166"/>
      <c r="X153" s="166"/>
      <c r="Y153" s="166">
        <f t="shared" si="14"/>
        <v>5000000</v>
      </c>
      <c r="Z153" s="166">
        <v>15000000</v>
      </c>
      <c r="AA153" s="166"/>
      <c r="AB153" s="166"/>
      <c r="AC153" s="166"/>
      <c r="AD153" s="166"/>
      <c r="AE153" s="166"/>
      <c r="AF153" s="166"/>
      <c r="AG153" s="166"/>
      <c r="AH153" s="166"/>
      <c r="AI153" s="166"/>
      <c r="AJ153" s="166"/>
      <c r="AK153" s="166">
        <f t="shared" si="15"/>
        <v>15000000</v>
      </c>
      <c r="AL153" s="166">
        <v>20000000</v>
      </c>
      <c r="AM153" s="166"/>
      <c r="AN153" s="166"/>
      <c r="AO153" s="166"/>
      <c r="AP153" s="166"/>
      <c r="AQ153" s="166"/>
      <c r="AR153" s="166"/>
      <c r="AS153" s="166"/>
      <c r="AT153" s="166"/>
      <c r="AU153" s="166"/>
      <c r="AV153" s="166"/>
      <c r="AW153" s="166">
        <f t="shared" si="16"/>
        <v>20000000</v>
      </c>
      <c r="AX153" s="166">
        <v>20000000</v>
      </c>
      <c r="AY153" s="166"/>
      <c r="AZ153" s="166"/>
      <c r="BA153" s="166"/>
      <c r="BB153" s="166"/>
      <c r="BC153" s="166"/>
      <c r="BD153" s="166"/>
      <c r="BE153" s="166"/>
      <c r="BF153" s="166"/>
      <c r="BG153" s="166"/>
      <c r="BH153" s="166"/>
      <c r="BI153" s="166">
        <f t="shared" si="17"/>
        <v>20000000</v>
      </c>
      <c r="BJ153" s="166">
        <f t="shared" si="13"/>
        <v>60000000</v>
      </c>
    </row>
    <row r="154" spans="1:62" ht="20.45">
      <c r="A154" s="642"/>
      <c r="B154" s="647">
        <v>45</v>
      </c>
      <c r="C154" s="647" t="s">
        <v>170</v>
      </c>
      <c r="D154" s="645"/>
      <c r="E154" s="647" t="s">
        <v>783</v>
      </c>
      <c r="F154" s="645"/>
      <c r="G154" s="163" t="s">
        <v>784</v>
      </c>
      <c r="H154" s="164" t="s">
        <v>695</v>
      </c>
      <c r="I154" s="163" t="s">
        <v>785</v>
      </c>
      <c r="J154" s="164" t="s">
        <v>786</v>
      </c>
      <c r="K154" s="165">
        <v>4</v>
      </c>
      <c r="L154" s="166">
        <v>15000000</v>
      </c>
      <c r="M154" s="166">
        <f t="shared" si="18"/>
        <v>60000000</v>
      </c>
      <c r="N154" s="166">
        <v>5000000</v>
      </c>
      <c r="O154" s="166"/>
      <c r="P154" s="166"/>
      <c r="Q154" s="166"/>
      <c r="R154" s="166"/>
      <c r="S154" s="166"/>
      <c r="T154" s="166"/>
      <c r="U154" s="166"/>
      <c r="V154" s="166"/>
      <c r="W154" s="166"/>
      <c r="X154" s="166"/>
      <c r="Y154" s="166">
        <f t="shared" si="14"/>
        <v>5000000</v>
      </c>
      <c r="Z154" s="166">
        <v>15000000</v>
      </c>
      <c r="AA154" s="166"/>
      <c r="AB154" s="166"/>
      <c r="AC154" s="166"/>
      <c r="AD154" s="166"/>
      <c r="AE154" s="166"/>
      <c r="AF154" s="166"/>
      <c r="AG154" s="166"/>
      <c r="AH154" s="166"/>
      <c r="AI154" s="166"/>
      <c r="AJ154" s="166"/>
      <c r="AK154" s="166">
        <f t="shared" si="15"/>
        <v>15000000</v>
      </c>
      <c r="AL154" s="166">
        <v>20000000</v>
      </c>
      <c r="AM154" s="166"/>
      <c r="AN154" s="166"/>
      <c r="AO154" s="166"/>
      <c r="AP154" s="166"/>
      <c r="AQ154" s="166"/>
      <c r="AR154" s="166"/>
      <c r="AS154" s="166"/>
      <c r="AT154" s="166"/>
      <c r="AU154" s="166"/>
      <c r="AV154" s="166"/>
      <c r="AW154" s="166">
        <f t="shared" si="16"/>
        <v>20000000</v>
      </c>
      <c r="AX154" s="166">
        <v>20000000</v>
      </c>
      <c r="AY154" s="166"/>
      <c r="AZ154" s="166"/>
      <c r="BA154" s="166"/>
      <c r="BB154" s="166"/>
      <c r="BC154" s="166"/>
      <c r="BD154" s="166"/>
      <c r="BE154" s="166"/>
      <c r="BF154" s="166"/>
      <c r="BG154" s="166"/>
      <c r="BH154" s="166"/>
      <c r="BI154" s="166">
        <f t="shared" si="17"/>
        <v>20000000</v>
      </c>
      <c r="BJ154" s="166">
        <f t="shared" si="13"/>
        <v>60000000</v>
      </c>
    </row>
    <row r="155" spans="1:62" ht="30.6">
      <c r="A155" s="642"/>
      <c r="B155" s="645"/>
      <c r="C155" s="645"/>
      <c r="D155" s="645"/>
      <c r="E155" s="645"/>
      <c r="F155" s="645"/>
      <c r="G155" s="163" t="s">
        <v>787</v>
      </c>
      <c r="H155" s="164" t="s">
        <v>788</v>
      </c>
      <c r="I155" s="163" t="s">
        <v>789</v>
      </c>
      <c r="J155" s="164" t="s">
        <v>718</v>
      </c>
      <c r="K155" s="165">
        <v>1</v>
      </c>
      <c r="L155" s="166">
        <v>120000000</v>
      </c>
      <c r="M155" s="166">
        <f t="shared" si="18"/>
        <v>120000000</v>
      </c>
      <c r="N155" s="166"/>
      <c r="O155" s="166"/>
      <c r="P155" s="166"/>
      <c r="Q155" s="166"/>
      <c r="R155" s="166"/>
      <c r="S155" s="166"/>
      <c r="T155" s="166"/>
      <c r="U155" s="166"/>
      <c r="V155" s="166"/>
      <c r="W155" s="166"/>
      <c r="X155" s="166"/>
      <c r="Y155" s="166">
        <f t="shared" si="14"/>
        <v>0</v>
      </c>
      <c r="Z155" s="166"/>
      <c r="AA155" s="166"/>
      <c r="AB155" s="166"/>
      <c r="AC155" s="166"/>
      <c r="AD155" s="166"/>
      <c r="AE155" s="166"/>
      <c r="AF155" s="166"/>
      <c r="AG155" s="166"/>
      <c r="AH155" s="166"/>
      <c r="AI155" s="166"/>
      <c r="AJ155" s="166"/>
      <c r="AK155" s="166">
        <f t="shared" si="15"/>
        <v>0</v>
      </c>
      <c r="AL155" s="166">
        <v>60000000</v>
      </c>
      <c r="AM155" s="166"/>
      <c r="AN155" s="166"/>
      <c r="AO155" s="166"/>
      <c r="AP155" s="166"/>
      <c r="AQ155" s="166">
        <v>60000000</v>
      </c>
      <c r="AR155" s="166"/>
      <c r="AS155" s="166"/>
      <c r="AT155" s="166"/>
      <c r="AU155" s="166"/>
      <c r="AV155" s="166"/>
      <c r="AW155" s="166">
        <f t="shared" si="16"/>
        <v>120000000</v>
      </c>
      <c r="AX155" s="166"/>
      <c r="AY155" s="166"/>
      <c r="AZ155" s="166"/>
      <c r="BA155" s="166"/>
      <c r="BB155" s="166"/>
      <c r="BC155" s="166"/>
      <c r="BD155" s="166"/>
      <c r="BE155" s="166"/>
      <c r="BF155" s="166"/>
      <c r="BG155" s="166"/>
      <c r="BH155" s="166"/>
      <c r="BI155" s="166">
        <f t="shared" si="17"/>
        <v>0</v>
      </c>
      <c r="BJ155" s="166">
        <f t="shared" si="13"/>
        <v>120000000</v>
      </c>
    </row>
    <row r="156" spans="1:62" ht="30.6">
      <c r="A156" s="642"/>
      <c r="B156" s="646"/>
      <c r="C156" s="646"/>
      <c r="D156" s="645"/>
      <c r="E156" s="646"/>
      <c r="F156" s="646"/>
      <c r="G156" s="163" t="s">
        <v>784</v>
      </c>
      <c r="H156" s="164" t="s">
        <v>790</v>
      </c>
      <c r="I156" s="163">
        <v>450202204</v>
      </c>
      <c r="J156" s="164" t="s">
        <v>786</v>
      </c>
      <c r="K156" s="165">
        <v>5</v>
      </c>
      <c r="L156" s="166">
        <v>40000000</v>
      </c>
      <c r="M156" s="166">
        <f t="shared" si="18"/>
        <v>200000000</v>
      </c>
      <c r="N156" s="166"/>
      <c r="O156" s="166"/>
      <c r="P156" s="166"/>
      <c r="Q156" s="166"/>
      <c r="R156" s="166"/>
      <c r="S156" s="166"/>
      <c r="T156" s="166"/>
      <c r="U156" s="166"/>
      <c r="V156" s="166"/>
      <c r="W156" s="166"/>
      <c r="X156" s="166"/>
      <c r="Y156" s="166">
        <f t="shared" si="14"/>
        <v>0</v>
      </c>
      <c r="Z156" s="166">
        <v>40000000</v>
      </c>
      <c r="AA156" s="166"/>
      <c r="AB156" s="166"/>
      <c r="AC156" s="166"/>
      <c r="AD156" s="166"/>
      <c r="AE156" s="166"/>
      <c r="AF156" s="166"/>
      <c r="AG156" s="166"/>
      <c r="AH156" s="166"/>
      <c r="AI156" s="166"/>
      <c r="AJ156" s="166"/>
      <c r="AK156" s="166">
        <f t="shared" si="15"/>
        <v>40000000</v>
      </c>
      <c r="AL156" s="166">
        <v>80000000</v>
      </c>
      <c r="AM156" s="166"/>
      <c r="AN156" s="166"/>
      <c r="AO156" s="166"/>
      <c r="AP156" s="166"/>
      <c r="AQ156" s="166"/>
      <c r="AR156" s="166"/>
      <c r="AS156" s="166"/>
      <c r="AT156" s="166"/>
      <c r="AU156" s="166"/>
      <c r="AV156" s="166"/>
      <c r="AW156" s="166">
        <f t="shared" si="16"/>
        <v>80000000</v>
      </c>
      <c r="AX156" s="166">
        <v>80000000</v>
      </c>
      <c r="AY156" s="166"/>
      <c r="AZ156" s="166"/>
      <c r="BA156" s="166"/>
      <c r="BB156" s="166"/>
      <c r="BC156" s="166"/>
      <c r="BD156" s="166"/>
      <c r="BE156" s="166"/>
      <c r="BF156" s="166"/>
      <c r="BG156" s="166"/>
      <c r="BH156" s="166"/>
      <c r="BI156" s="166">
        <f t="shared" si="17"/>
        <v>80000000</v>
      </c>
      <c r="BJ156" s="166">
        <f t="shared" si="13"/>
        <v>200000000</v>
      </c>
    </row>
    <row r="157" spans="1:62" ht="20.45">
      <c r="A157" s="642"/>
      <c r="B157" s="645">
        <v>41</v>
      </c>
      <c r="C157" s="645" t="s">
        <v>235</v>
      </c>
      <c r="D157" s="645"/>
      <c r="E157" s="163">
        <v>4101</v>
      </c>
      <c r="F157" s="647" t="s">
        <v>1219</v>
      </c>
      <c r="G157" s="163" t="s">
        <v>1220</v>
      </c>
      <c r="H157" s="164" t="s">
        <v>290</v>
      </c>
      <c r="I157" s="163" t="s">
        <v>1221</v>
      </c>
      <c r="J157" s="164" t="s">
        <v>292</v>
      </c>
      <c r="K157" s="165">
        <v>2000</v>
      </c>
      <c r="L157" s="166">
        <v>1000000</v>
      </c>
      <c r="M157" s="166">
        <f t="shared" si="18"/>
        <v>2000000000</v>
      </c>
      <c r="N157" s="166">
        <v>500000000</v>
      </c>
      <c r="O157" s="166"/>
      <c r="P157" s="166"/>
      <c r="Q157" s="166"/>
      <c r="R157" s="166"/>
      <c r="S157" s="166"/>
      <c r="T157" s="166"/>
      <c r="U157" s="166"/>
      <c r="V157" s="166"/>
      <c r="W157" s="166"/>
      <c r="X157" s="166"/>
      <c r="Y157" s="166">
        <f t="shared" si="14"/>
        <v>500000000</v>
      </c>
      <c r="Z157" s="166">
        <v>500000000</v>
      </c>
      <c r="AA157" s="166"/>
      <c r="AB157" s="166"/>
      <c r="AC157" s="166"/>
      <c r="AD157" s="166"/>
      <c r="AE157" s="166"/>
      <c r="AF157" s="166"/>
      <c r="AG157" s="166"/>
      <c r="AH157" s="166"/>
      <c r="AI157" s="166"/>
      <c r="AJ157" s="166"/>
      <c r="AK157" s="166">
        <f t="shared" si="15"/>
        <v>500000000</v>
      </c>
      <c r="AL157" s="166">
        <v>500000000</v>
      </c>
      <c r="AM157" s="166"/>
      <c r="AN157" s="166"/>
      <c r="AO157" s="166"/>
      <c r="AP157" s="166"/>
      <c r="AQ157" s="166"/>
      <c r="AR157" s="166"/>
      <c r="AS157" s="166"/>
      <c r="AT157" s="166"/>
      <c r="AU157" s="166"/>
      <c r="AV157" s="166"/>
      <c r="AW157" s="166">
        <f t="shared" si="16"/>
        <v>500000000</v>
      </c>
      <c r="AX157" s="166">
        <v>500000000</v>
      </c>
      <c r="AY157" s="166"/>
      <c r="AZ157" s="166"/>
      <c r="BA157" s="166"/>
      <c r="BB157" s="166"/>
      <c r="BC157" s="166"/>
      <c r="BD157" s="166"/>
      <c r="BE157" s="166"/>
      <c r="BF157" s="166"/>
      <c r="BG157" s="166"/>
      <c r="BH157" s="166"/>
      <c r="BI157" s="166">
        <f t="shared" si="17"/>
        <v>500000000</v>
      </c>
      <c r="BJ157" s="166">
        <f t="shared" si="13"/>
        <v>2000000000</v>
      </c>
    </row>
    <row r="158" spans="1:62" ht="20.45">
      <c r="A158" s="642"/>
      <c r="B158" s="645"/>
      <c r="C158" s="645"/>
      <c r="D158" s="645"/>
      <c r="E158" s="647">
        <v>4103</v>
      </c>
      <c r="F158" s="645"/>
      <c r="G158" s="163" t="s">
        <v>1223</v>
      </c>
      <c r="H158" s="164" t="s">
        <v>1224</v>
      </c>
      <c r="I158" s="163" t="s">
        <v>1225</v>
      </c>
      <c r="J158" s="164" t="s">
        <v>1226</v>
      </c>
      <c r="K158" s="165">
        <v>3000</v>
      </c>
      <c r="L158" s="166">
        <v>800000</v>
      </c>
      <c r="M158" s="166">
        <f t="shared" si="18"/>
        <v>2400000000</v>
      </c>
      <c r="N158" s="166">
        <v>200000000</v>
      </c>
      <c r="O158" s="166"/>
      <c r="P158" s="166"/>
      <c r="Q158" s="166"/>
      <c r="R158" s="166"/>
      <c r="S158" s="166">
        <v>260000000</v>
      </c>
      <c r="T158" s="166"/>
      <c r="U158" s="166"/>
      <c r="V158" s="166"/>
      <c r="W158" s="166"/>
      <c r="X158" s="166"/>
      <c r="Y158" s="166">
        <f t="shared" si="14"/>
        <v>460000000</v>
      </c>
      <c r="Z158" s="166">
        <v>400000000</v>
      </c>
      <c r="AA158" s="166"/>
      <c r="AB158" s="166"/>
      <c r="AC158" s="166"/>
      <c r="AD158" s="166"/>
      <c r="AE158" s="166">
        <v>300000000</v>
      </c>
      <c r="AF158" s="166"/>
      <c r="AG158" s="166"/>
      <c r="AH158" s="166"/>
      <c r="AI158" s="166"/>
      <c r="AJ158" s="166"/>
      <c r="AK158" s="166">
        <f t="shared" si="15"/>
        <v>700000000</v>
      </c>
      <c r="AL158" s="166">
        <v>320000000</v>
      </c>
      <c r="AM158" s="166"/>
      <c r="AN158" s="166"/>
      <c r="AO158" s="166"/>
      <c r="AP158" s="166"/>
      <c r="AQ158" s="166">
        <v>300000000</v>
      </c>
      <c r="AR158" s="166"/>
      <c r="AS158" s="166"/>
      <c r="AT158" s="166"/>
      <c r="AU158" s="166"/>
      <c r="AV158" s="166"/>
      <c r="AW158" s="166">
        <f t="shared" si="16"/>
        <v>620000000</v>
      </c>
      <c r="AX158" s="166">
        <v>320000000</v>
      </c>
      <c r="AY158" s="166"/>
      <c r="AZ158" s="166"/>
      <c r="BA158" s="166"/>
      <c r="BB158" s="166"/>
      <c r="BC158" s="166">
        <v>300000000</v>
      </c>
      <c r="BD158" s="166"/>
      <c r="BE158" s="166"/>
      <c r="BF158" s="166"/>
      <c r="BG158" s="166"/>
      <c r="BH158" s="166"/>
      <c r="BI158" s="166">
        <f t="shared" si="17"/>
        <v>620000000</v>
      </c>
      <c r="BJ158" s="166">
        <f t="shared" si="13"/>
        <v>2400000000</v>
      </c>
    </row>
    <row r="159" spans="1:62">
      <c r="A159" s="642"/>
      <c r="B159" s="645"/>
      <c r="C159" s="645"/>
      <c r="D159" s="645"/>
      <c r="E159" s="645"/>
      <c r="F159" s="645"/>
      <c r="G159" s="163" t="s">
        <v>1227</v>
      </c>
      <c r="H159" s="164" t="s">
        <v>1228</v>
      </c>
      <c r="I159" s="163" t="s">
        <v>1229</v>
      </c>
      <c r="J159" s="164" t="s">
        <v>1228</v>
      </c>
      <c r="K159" s="165">
        <v>2</v>
      </c>
      <c r="L159" s="166">
        <v>400000000</v>
      </c>
      <c r="M159" s="166">
        <f t="shared" si="18"/>
        <v>800000000</v>
      </c>
      <c r="N159" s="166"/>
      <c r="O159" s="166"/>
      <c r="P159" s="166"/>
      <c r="Q159" s="166"/>
      <c r="R159" s="166"/>
      <c r="S159" s="166"/>
      <c r="T159" s="166"/>
      <c r="U159" s="166"/>
      <c r="V159" s="166"/>
      <c r="W159" s="166"/>
      <c r="X159" s="166"/>
      <c r="Y159" s="166">
        <f t="shared" si="14"/>
        <v>0</v>
      </c>
      <c r="Z159" s="166"/>
      <c r="AA159" s="166"/>
      <c r="AB159" s="166"/>
      <c r="AC159" s="166"/>
      <c r="AD159" s="166"/>
      <c r="AE159" s="166"/>
      <c r="AF159" s="166"/>
      <c r="AG159" s="166"/>
      <c r="AH159" s="166"/>
      <c r="AI159" s="166"/>
      <c r="AJ159" s="166"/>
      <c r="AK159" s="166">
        <f t="shared" si="15"/>
        <v>0</v>
      </c>
      <c r="AL159" s="166">
        <v>200000000</v>
      </c>
      <c r="AM159" s="166"/>
      <c r="AN159" s="166"/>
      <c r="AO159" s="166"/>
      <c r="AP159" s="166"/>
      <c r="AQ159" s="166">
        <v>200000000</v>
      </c>
      <c r="AR159" s="166"/>
      <c r="AS159" s="166"/>
      <c r="AT159" s="166"/>
      <c r="AU159" s="166"/>
      <c r="AV159" s="166"/>
      <c r="AW159" s="166">
        <f t="shared" si="16"/>
        <v>400000000</v>
      </c>
      <c r="AX159" s="166">
        <v>200000000</v>
      </c>
      <c r="AY159" s="166"/>
      <c r="AZ159" s="166"/>
      <c r="BA159" s="166"/>
      <c r="BB159" s="166"/>
      <c r="BC159" s="166">
        <v>200000000</v>
      </c>
      <c r="BD159" s="166"/>
      <c r="BE159" s="166"/>
      <c r="BF159" s="166"/>
      <c r="BG159" s="166"/>
      <c r="BH159" s="166"/>
      <c r="BI159" s="166">
        <f t="shared" si="17"/>
        <v>400000000</v>
      </c>
      <c r="BJ159" s="166">
        <f t="shared" si="13"/>
        <v>800000000</v>
      </c>
    </row>
    <row r="160" spans="1:62" ht="20.45">
      <c r="A160" s="642"/>
      <c r="B160" s="645"/>
      <c r="C160" s="645"/>
      <c r="D160" s="645"/>
      <c r="E160" s="645"/>
      <c r="F160" s="645"/>
      <c r="G160" s="163" t="s">
        <v>1230</v>
      </c>
      <c r="H160" s="164" t="s">
        <v>1231</v>
      </c>
      <c r="I160" s="163" t="s">
        <v>1232</v>
      </c>
      <c r="J160" s="164" t="s">
        <v>1233</v>
      </c>
      <c r="K160" s="165">
        <v>200</v>
      </c>
      <c r="L160" s="166">
        <v>2000000</v>
      </c>
      <c r="M160" s="166">
        <f t="shared" si="18"/>
        <v>400000000</v>
      </c>
      <c r="N160" s="166"/>
      <c r="O160" s="166"/>
      <c r="P160" s="166"/>
      <c r="Q160" s="166"/>
      <c r="R160" s="166"/>
      <c r="S160" s="166"/>
      <c r="T160" s="166"/>
      <c r="U160" s="166"/>
      <c r="V160" s="166"/>
      <c r="W160" s="166"/>
      <c r="X160" s="166"/>
      <c r="Y160" s="166">
        <f t="shared" si="14"/>
        <v>0</v>
      </c>
      <c r="Z160" s="166"/>
      <c r="AA160" s="166"/>
      <c r="AB160" s="166"/>
      <c r="AC160" s="166"/>
      <c r="AD160" s="166"/>
      <c r="AE160" s="166"/>
      <c r="AF160" s="166"/>
      <c r="AG160" s="166"/>
      <c r="AH160" s="166"/>
      <c r="AI160" s="166"/>
      <c r="AJ160" s="166"/>
      <c r="AK160" s="166">
        <f t="shared" si="15"/>
        <v>0</v>
      </c>
      <c r="AL160" s="166">
        <v>100000000</v>
      </c>
      <c r="AM160" s="166"/>
      <c r="AN160" s="166"/>
      <c r="AO160" s="166"/>
      <c r="AP160" s="166"/>
      <c r="AQ160" s="166">
        <v>100000000</v>
      </c>
      <c r="AR160" s="166"/>
      <c r="AS160" s="166"/>
      <c r="AT160" s="166"/>
      <c r="AU160" s="166"/>
      <c r="AV160" s="166"/>
      <c r="AW160" s="166">
        <f t="shared" si="16"/>
        <v>200000000</v>
      </c>
      <c r="AX160" s="166">
        <v>100000000</v>
      </c>
      <c r="AY160" s="166"/>
      <c r="AZ160" s="166"/>
      <c r="BA160" s="166"/>
      <c r="BB160" s="166"/>
      <c r="BC160" s="166">
        <v>100000000</v>
      </c>
      <c r="BD160" s="166"/>
      <c r="BE160" s="166"/>
      <c r="BF160" s="166"/>
      <c r="BG160" s="166"/>
      <c r="BH160" s="166"/>
      <c r="BI160" s="166">
        <f t="shared" si="17"/>
        <v>200000000</v>
      </c>
      <c r="BJ160" s="166">
        <f t="shared" si="13"/>
        <v>400000000</v>
      </c>
    </row>
    <row r="161" spans="1:62" ht="20.45">
      <c r="A161" s="642"/>
      <c r="B161" s="645"/>
      <c r="C161" s="645"/>
      <c r="D161" s="645"/>
      <c r="E161" s="645"/>
      <c r="F161" s="645"/>
      <c r="G161" s="163" t="s">
        <v>1234</v>
      </c>
      <c r="H161" s="164" t="s">
        <v>1235</v>
      </c>
      <c r="I161" s="163" t="s">
        <v>1236</v>
      </c>
      <c r="J161" s="164" t="s">
        <v>1237</v>
      </c>
      <c r="K161" s="165">
        <v>1</v>
      </c>
      <c r="L161" s="166">
        <v>120000000</v>
      </c>
      <c r="M161" s="166">
        <f t="shared" si="18"/>
        <v>120000000</v>
      </c>
      <c r="N161" s="166">
        <v>30000000</v>
      </c>
      <c r="O161" s="166"/>
      <c r="P161" s="166"/>
      <c r="Q161" s="166"/>
      <c r="R161" s="166"/>
      <c r="S161" s="166"/>
      <c r="T161" s="166"/>
      <c r="U161" s="166"/>
      <c r="V161" s="166"/>
      <c r="W161" s="166"/>
      <c r="X161" s="166"/>
      <c r="Y161" s="166">
        <f t="shared" si="14"/>
        <v>30000000</v>
      </c>
      <c r="Z161" s="166">
        <v>30000000</v>
      </c>
      <c r="AA161" s="166"/>
      <c r="AB161" s="166"/>
      <c r="AC161" s="166"/>
      <c r="AD161" s="166"/>
      <c r="AE161" s="166"/>
      <c r="AF161" s="166"/>
      <c r="AG161" s="166"/>
      <c r="AH161" s="166"/>
      <c r="AI161" s="166"/>
      <c r="AJ161" s="166"/>
      <c r="AK161" s="166">
        <f t="shared" si="15"/>
        <v>30000000</v>
      </c>
      <c r="AL161" s="166">
        <v>30000000</v>
      </c>
      <c r="AM161" s="166"/>
      <c r="AN161" s="166"/>
      <c r="AO161" s="166"/>
      <c r="AP161" s="166"/>
      <c r="AQ161" s="166"/>
      <c r="AR161" s="166"/>
      <c r="AS161" s="166"/>
      <c r="AT161" s="166"/>
      <c r="AU161" s="166"/>
      <c r="AV161" s="166"/>
      <c r="AW161" s="166">
        <f t="shared" si="16"/>
        <v>30000000</v>
      </c>
      <c r="AX161" s="166">
        <v>30000000</v>
      </c>
      <c r="AY161" s="166"/>
      <c r="AZ161" s="166"/>
      <c r="BA161" s="166"/>
      <c r="BB161" s="166"/>
      <c r="BC161" s="166"/>
      <c r="BD161" s="166"/>
      <c r="BE161" s="166"/>
      <c r="BF161" s="166"/>
      <c r="BG161" s="166"/>
      <c r="BH161" s="166"/>
      <c r="BI161" s="166">
        <f t="shared" si="17"/>
        <v>30000000</v>
      </c>
      <c r="BJ161" s="166">
        <f t="shared" si="13"/>
        <v>120000000</v>
      </c>
    </row>
    <row r="162" spans="1:62" ht="20.45">
      <c r="A162" s="642"/>
      <c r="B162" s="646"/>
      <c r="C162" s="646"/>
      <c r="D162" s="646"/>
      <c r="E162" s="163">
        <v>4199</v>
      </c>
      <c r="F162" s="646"/>
      <c r="G162" s="163" t="s">
        <v>1238</v>
      </c>
      <c r="H162" s="164" t="s">
        <v>1239</v>
      </c>
      <c r="I162" s="163" t="s">
        <v>1240</v>
      </c>
      <c r="J162" s="164" t="s">
        <v>1054</v>
      </c>
      <c r="K162" s="165">
        <v>1</v>
      </c>
      <c r="L162" s="166">
        <v>80000000</v>
      </c>
      <c r="M162" s="166">
        <f t="shared" si="18"/>
        <v>80000000</v>
      </c>
      <c r="N162" s="166"/>
      <c r="O162" s="166"/>
      <c r="P162" s="166"/>
      <c r="Q162" s="166"/>
      <c r="R162" s="166"/>
      <c r="S162" s="166"/>
      <c r="T162" s="166"/>
      <c r="U162" s="166"/>
      <c r="V162" s="166"/>
      <c r="W162" s="166"/>
      <c r="X162" s="166"/>
      <c r="Y162" s="166">
        <f t="shared" si="14"/>
        <v>0</v>
      </c>
      <c r="Z162" s="166">
        <v>80000000</v>
      </c>
      <c r="AA162" s="166"/>
      <c r="AB162" s="166"/>
      <c r="AC162" s="166"/>
      <c r="AD162" s="166"/>
      <c r="AE162" s="166"/>
      <c r="AF162" s="166"/>
      <c r="AG162" s="166"/>
      <c r="AH162" s="166"/>
      <c r="AI162" s="166"/>
      <c r="AJ162" s="166"/>
      <c r="AK162" s="166">
        <f t="shared" si="15"/>
        <v>80000000</v>
      </c>
      <c r="AL162" s="166"/>
      <c r="AM162" s="166"/>
      <c r="AN162" s="166"/>
      <c r="AO162" s="166"/>
      <c r="AP162" s="166"/>
      <c r="AQ162" s="166"/>
      <c r="AR162" s="166"/>
      <c r="AS162" s="166"/>
      <c r="AT162" s="166"/>
      <c r="AU162" s="166"/>
      <c r="AV162" s="166"/>
      <c r="AW162" s="166">
        <f t="shared" si="16"/>
        <v>0</v>
      </c>
      <c r="AX162" s="166"/>
      <c r="AY162" s="166"/>
      <c r="AZ162" s="166"/>
      <c r="BA162" s="166"/>
      <c r="BB162" s="166"/>
      <c r="BC162" s="166"/>
      <c r="BD162" s="166"/>
      <c r="BE162" s="166"/>
      <c r="BF162" s="166"/>
      <c r="BG162" s="166"/>
      <c r="BH162" s="166"/>
      <c r="BI162" s="166">
        <f t="shared" si="17"/>
        <v>0</v>
      </c>
      <c r="BJ162" s="166">
        <f t="shared" si="13"/>
        <v>80000000</v>
      </c>
    </row>
    <row r="163" spans="1:62" ht="20.45">
      <c r="A163" s="642"/>
      <c r="B163" s="647">
        <v>41</v>
      </c>
      <c r="C163" s="647" t="s">
        <v>235</v>
      </c>
      <c r="D163" s="647" t="s">
        <v>1241</v>
      </c>
      <c r="E163" s="647">
        <v>4101</v>
      </c>
      <c r="F163" s="647" t="s">
        <v>801</v>
      </c>
      <c r="G163" s="163">
        <v>4101031</v>
      </c>
      <c r="H163" s="164" t="s">
        <v>287</v>
      </c>
      <c r="I163" s="163">
        <v>410103100</v>
      </c>
      <c r="J163" s="164" t="s">
        <v>288</v>
      </c>
      <c r="K163" s="165">
        <v>1</v>
      </c>
      <c r="L163" s="166">
        <v>96000000</v>
      </c>
      <c r="M163" s="166">
        <f t="shared" si="18"/>
        <v>96000000</v>
      </c>
      <c r="N163" s="166">
        <v>24000000</v>
      </c>
      <c r="O163" s="166"/>
      <c r="P163" s="166"/>
      <c r="Q163" s="166"/>
      <c r="R163" s="166"/>
      <c r="S163" s="166"/>
      <c r="T163" s="166"/>
      <c r="U163" s="166"/>
      <c r="V163" s="166"/>
      <c r="W163" s="166"/>
      <c r="X163" s="166"/>
      <c r="Y163" s="166">
        <f t="shared" si="14"/>
        <v>24000000</v>
      </c>
      <c r="Z163" s="166">
        <v>24000000</v>
      </c>
      <c r="AA163" s="166"/>
      <c r="AB163" s="166"/>
      <c r="AC163" s="166"/>
      <c r="AD163" s="166"/>
      <c r="AE163" s="166"/>
      <c r="AF163" s="166"/>
      <c r="AG163" s="166"/>
      <c r="AH163" s="166"/>
      <c r="AI163" s="166"/>
      <c r="AJ163" s="166"/>
      <c r="AK163" s="166">
        <f t="shared" si="15"/>
        <v>24000000</v>
      </c>
      <c r="AL163" s="166">
        <v>24000000</v>
      </c>
      <c r="AM163" s="166"/>
      <c r="AN163" s="166"/>
      <c r="AO163" s="166"/>
      <c r="AP163" s="166"/>
      <c r="AQ163" s="166"/>
      <c r="AR163" s="166"/>
      <c r="AS163" s="166"/>
      <c r="AT163" s="166"/>
      <c r="AU163" s="166"/>
      <c r="AV163" s="166"/>
      <c r="AW163" s="166">
        <f t="shared" si="16"/>
        <v>24000000</v>
      </c>
      <c r="AX163" s="166">
        <v>24000000</v>
      </c>
      <c r="AY163" s="166"/>
      <c r="AZ163" s="166"/>
      <c r="BA163" s="166"/>
      <c r="BB163" s="166"/>
      <c r="BC163" s="166"/>
      <c r="BD163" s="166"/>
      <c r="BE163" s="166"/>
      <c r="BF163" s="166"/>
      <c r="BG163" s="166"/>
      <c r="BH163" s="166"/>
      <c r="BI163" s="166">
        <f t="shared" si="17"/>
        <v>24000000</v>
      </c>
      <c r="BJ163" s="166">
        <f t="shared" si="13"/>
        <v>96000000</v>
      </c>
    </row>
    <row r="164" spans="1:62" ht="30.6">
      <c r="A164" s="642"/>
      <c r="B164" s="645"/>
      <c r="C164" s="645"/>
      <c r="D164" s="645"/>
      <c r="E164" s="645"/>
      <c r="F164" s="645"/>
      <c r="G164" s="163">
        <v>4101031</v>
      </c>
      <c r="H164" s="164" t="s">
        <v>287</v>
      </c>
      <c r="I164" s="163">
        <v>410103110</v>
      </c>
      <c r="J164" s="164" t="s">
        <v>289</v>
      </c>
      <c r="K164" s="165">
        <v>1</v>
      </c>
      <c r="L164" s="166">
        <v>96000000</v>
      </c>
      <c r="M164" s="166">
        <f t="shared" si="18"/>
        <v>96000000</v>
      </c>
      <c r="N164" s="166">
        <v>24000000</v>
      </c>
      <c r="O164" s="166"/>
      <c r="P164" s="166"/>
      <c r="Q164" s="166"/>
      <c r="R164" s="166"/>
      <c r="S164" s="166"/>
      <c r="T164" s="166"/>
      <c r="U164" s="166"/>
      <c r="V164" s="166"/>
      <c r="W164" s="166"/>
      <c r="X164" s="166"/>
      <c r="Y164" s="166">
        <f t="shared" si="14"/>
        <v>24000000</v>
      </c>
      <c r="Z164" s="166">
        <v>24000000</v>
      </c>
      <c r="AA164" s="166"/>
      <c r="AB164" s="166"/>
      <c r="AC164" s="166"/>
      <c r="AD164" s="166"/>
      <c r="AE164" s="166"/>
      <c r="AF164" s="166"/>
      <c r="AG164" s="166"/>
      <c r="AH164" s="166"/>
      <c r="AI164" s="166"/>
      <c r="AJ164" s="166"/>
      <c r="AK164" s="166">
        <f t="shared" si="15"/>
        <v>24000000</v>
      </c>
      <c r="AL164" s="166">
        <v>24000000</v>
      </c>
      <c r="AM164" s="166"/>
      <c r="AN164" s="166"/>
      <c r="AO164" s="166"/>
      <c r="AP164" s="166"/>
      <c r="AQ164" s="166"/>
      <c r="AR164" s="166"/>
      <c r="AS164" s="166"/>
      <c r="AT164" s="166"/>
      <c r="AU164" s="166"/>
      <c r="AV164" s="166"/>
      <c r="AW164" s="166">
        <f t="shared" si="16"/>
        <v>24000000</v>
      </c>
      <c r="AX164" s="166">
        <v>24000000</v>
      </c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>
        <f t="shared" si="17"/>
        <v>24000000</v>
      </c>
      <c r="BJ164" s="166">
        <f t="shared" si="13"/>
        <v>96000000</v>
      </c>
    </row>
    <row r="165" spans="1:62" ht="30.6">
      <c r="A165" s="642"/>
      <c r="B165" s="645"/>
      <c r="C165" s="645"/>
      <c r="D165" s="645"/>
      <c r="E165" s="645"/>
      <c r="F165" s="645"/>
      <c r="G165" s="163">
        <v>4101031</v>
      </c>
      <c r="H165" s="164" t="s">
        <v>287</v>
      </c>
      <c r="I165" s="163">
        <v>410103110</v>
      </c>
      <c r="J165" s="164" t="s">
        <v>289</v>
      </c>
      <c r="K165" s="165">
        <v>1</v>
      </c>
      <c r="L165" s="166">
        <v>144000000</v>
      </c>
      <c r="M165" s="166">
        <f t="shared" si="18"/>
        <v>144000000</v>
      </c>
      <c r="N165" s="166">
        <v>36000000</v>
      </c>
      <c r="O165" s="166"/>
      <c r="P165" s="166"/>
      <c r="Q165" s="166"/>
      <c r="R165" s="166"/>
      <c r="S165" s="166"/>
      <c r="T165" s="166"/>
      <c r="U165" s="166"/>
      <c r="V165" s="166"/>
      <c r="W165" s="166"/>
      <c r="X165" s="166"/>
      <c r="Y165" s="166">
        <f t="shared" si="14"/>
        <v>36000000</v>
      </c>
      <c r="Z165" s="166">
        <v>36000000</v>
      </c>
      <c r="AA165" s="166"/>
      <c r="AB165" s="166"/>
      <c r="AC165" s="166"/>
      <c r="AD165" s="166"/>
      <c r="AE165" s="166"/>
      <c r="AF165" s="166"/>
      <c r="AG165" s="166"/>
      <c r="AH165" s="166"/>
      <c r="AI165" s="166"/>
      <c r="AJ165" s="166"/>
      <c r="AK165" s="166">
        <f t="shared" si="15"/>
        <v>36000000</v>
      </c>
      <c r="AL165" s="166">
        <v>36000000</v>
      </c>
      <c r="AM165" s="166"/>
      <c r="AN165" s="166"/>
      <c r="AO165" s="166"/>
      <c r="AP165" s="166"/>
      <c r="AQ165" s="166"/>
      <c r="AR165" s="166"/>
      <c r="AS165" s="166"/>
      <c r="AT165" s="166"/>
      <c r="AU165" s="166"/>
      <c r="AV165" s="166"/>
      <c r="AW165" s="166">
        <f t="shared" si="16"/>
        <v>36000000</v>
      </c>
      <c r="AX165" s="166">
        <f t="shared" si="16"/>
        <v>36000000</v>
      </c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>
        <f t="shared" si="17"/>
        <v>36000000</v>
      </c>
      <c r="BJ165" s="166">
        <f t="shared" si="13"/>
        <v>144000000</v>
      </c>
    </row>
    <row r="166" spans="1:62">
      <c r="A166" s="642"/>
      <c r="B166" s="645"/>
      <c r="C166" s="645"/>
      <c r="D166" s="645"/>
      <c r="E166" s="645"/>
      <c r="F166" s="645"/>
      <c r="G166" s="163">
        <v>4101042</v>
      </c>
      <c r="H166" s="164" t="s">
        <v>290</v>
      </c>
      <c r="I166" s="163">
        <v>410104200</v>
      </c>
      <c r="J166" s="164" t="s">
        <v>291</v>
      </c>
      <c r="K166" s="165">
        <v>200</v>
      </c>
      <c r="L166" s="166">
        <v>2000000</v>
      </c>
      <c r="M166" s="166">
        <f t="shared" si="18"/>
        <v>400000000</v>
      </c>
      <c r="N166" s="166"/>
      <c r="O166" s="166"/>
      <c r="P166" s="166"/>
      <c r="Q166" s="166"/>
      <c r="R166" s="166"/>
      <c r="S166" s="166"/>
      <c r="T166" s="166"/>
      <c r="U166" s="166"/>
      <c r="V166" s="166"/>
      <c r="W166" s="166"/>
      <c r="X166" s="166"/>
      <c r="Y166" s="166">
        <f t="shared" si="14"/>
        <v>0</v>
      </c>
      <c r="Z166" s="166"/>
      <c r="AA166" s="166"/>
      <c r="AB166" s="166"/>
      <c r="AC166" s="166"/>
      <c r="AD166" s="166"/>
      <c r="AE166" s="166"/>
      <c r="AF166" s="166"/>
      <c r="AG166" s="166"/>
      <c r="AH166" s="166"/>
      <c r="AI166" s="166"/>
      <c r="AJ166" s="166"/>
      <c r="AK166" s="166">
        <f t="shared" si="15"/>
        <v>0</v>
      </c>
      <c r="AL166" s="166">
        <v>100000000</v>
      </c>
      <c r="AM166" s="166"/>
      <c r="AN166" s="166"/>
      <c r="AO166" s="166"/>
      <c r="AP166" s="166"/>
      <c r="AQ166" s="166">
        <v>100000000</v>
      </c>
      <c r="AR166" s="166"/>
      <c r="AS166" s="166"/>
      <c r="AT166" s="166"/>
      <c r="AU166" s="166"/>
      <c r="AV166" s="166"/>
      <c r="AW166" s="166">
        <f t="shared" ref="AW166:AW172" si="19">SUM(AL166:AV166)</f>
        <v>200000000</v>
      </c>
      <c r="AX166" s="166">
        <v>100000000</v>
      </c>
      <c r="AY166" s="166"/>
      <c r="AZ166" s="166"/>
      <c r="BA166" s="166"/>
      <c r="BB166" s="166"/>
      <c r="BC166" s="166">
        <v>100000000</v>
      </c>
      <c r="BD166" s="166"/>
      <c r="BE166" s="166"/>
      <c r="BF166" s="166"/>
      <c r="BG166" s="166"/>
      <c r="BH166" s="166"/>
      <c r="BI166" s="166">
        <f t="shared" si="17"/>
        <v>200000000</v>
      </c>
      <c r="BJ166" s="166">
        <f t="shared" ref="BJ166:BJ173" si="20">+Y166+AK166+AW166+BI166</f>
        <v>400000000</v>
      </c>
    </row>
    <row r="167" spans="1:62" ht="20.45">
      <c r="A167" s="642"/>
      <c r="B167" s="645"/>
      <c r="C167" s="645"/>
      <c r="D167" s="645"/>
      <c r="E167" s="645"/>
      <c r="F167" s="645"/>
      <c r="G167" s="163">
        <v>4101042</v>
      </c>
      <c r="H167" s="164" t="s">
        <v>290</v>
      </c>
      <c r="I167" s="163">
        <v>410104201</v>
      </c>
      <c r="J167" s="164" t="s">
        <v>292</v>
      </c>
      <c r="K167" s="165">
        <v>1</v>
      </c>
      <c r="L167" s="166">
        <v>96000000</v>
      </c>
      <c r="M167" s="166">
        <f t="shared" si="18"/>
        <v>96000000</v>
      </c>
      <c r="N167" s="166">
        <v>24000000</v>
      </c>
      <c r="O167" s="166"/>
      <c r="P167" s="166"/>
      <c r="Q167" s="166"/>
      <c r="R167" s="166"/>
      <c r="S167" s="166"/>
      <c r="T167" s="166"/>
      <c r="U167" s="166"/>
      <c r="V167" s="166"/>
      <c r="W167" s="166"/>
      <c r="X167" s="166"/>
      <c r="Y167" s="166">
        <f t="shared" ref="Y167:Y172" si="21">SUM(N167:X167)</f>
        <v>24000000</v>
      </c>
      <c r="Z167" s="166">
        <v>24000000</v>
      </c>
      <c r="AA167" s="166"/>
      <c r="AB167" s="166"/>
      <c r="AC167" s="166"/>
      <c r="AD167" s="166"/>
      <c r="AE167" s="166"/>
      <c r="AF167" s="166"/>
      <c r="AG167" s="166"/>
      <c r="AH167" s="166"/>
      <c r="AI167" s="166"/>
      <c r="AJ167" s="166"/>
      <c r="AK167" s="166">
        <f t="shared" ref="AK167:AK172" si="22">SUM(Z167:AJ167)</f>
        <v>24000000</v>
      </c>
      <c r="AL167" s="166">
        <v>24000000</v>
      </c>
      <c r="AM167" s="166"/>
      <c r="AN167" s="166"/>
      <c r="AO167" s="166"/>
      <c r="AP167" s="166"/>
      <c r="AQ167" s="166"/>
      <c r="AR167" s="166"/>
      <c r="AS167" s="166"/>
      <c r="AT167" s="166"/>
      <c r="AU167" s="166"/>
      <c r="AV167" s="166"/>
      <c r="AW167" s="166">
        <f t="shared" si="19"/>
        <v>24000000</v>
      </c>
      <c r="AX167" s="166">
        <v>24000000</v>
      </c>
      <c r="AY167" s="166"/>
      <c r="AZ167" s="166"/>
      <c r="BA167" s="166"/>
      <c r="BB167" s="166"/>
      <c r="BC167" s="166"/>
      <c r="BD167" s="166"/>
      <c r="BE167" s="166"/>
      <c r="BF167" s="166"/>
      <c r="BG167" s="166"/>
      <c r="BH167" s="166"/>
      <c r="BI167" s="166">
        <f t="shared" ref="BI167:BI172" si="23">SUM(AX167:BH167)</f>
        <v>24000000</v>
      </c>
      <c r="BJ167" s="166">
        <f t="shared" si="20"/>
        <v>96000000</v>
      </c>
    </row>
    <row r="168" spans="1:62" ht="20.45">
      <c r="A168" s="642"/>
      <c r="B168" s="645"/>
      <c r="C168" s="645"/>
      <c r="D168" s="645"/>
      <c r="E168" s="646"/>
      <c r="F168" s="645"/>
      <c r="G168" s="163">
        <v>4101047</v>
      </c>
      <c r="H168" s="164" t="s">
        <v>293</v>
      </c>
      <c r="I168" s="163">
        <v>410104702</v>
      </c>
      <c r="J168" s="164" t="s">
        <v>294</v>
      </c>
      <c r="K168" s="165">
        <v>8</v>
      </c>
      <c r="L168" s="166">
        <v>15000000</v>
      </c>
      <c r="M168" s="166">
        <f t="shared" si="18"/>
        <v>120000000</v>
      </c>
      <c r="N168" s="166">
        <v>30000000</v>
      </c>
      <c r="O168" s="166"/>
      <c r="P168" s="166"/>
      <c r="Q168" s="166"/>
      <c r="R168" s="166"/>
      <c r="S168" s="166"/>
      <c r="T168" s="166"/>
      <c r="U168" s="166"/>
      <c r="V168" s="166"/>
      <c r="W168" s="166"/>
      <c r="X168" s="166"/>
      <c r="Y168" s="166">
        <f t="shared" si="21"/>
        <v>30000000</v>
      </c>
      <c r="Z168" s="166">
        <v>30000000</v>
      </c>
      <c r="AA168" s="166"/>
      <c r="AB168" s="166"/>
      <c r="AC168" s="166"/>
      <c r="AD168" s="166"/>
      <c r="AE168" s="166"/>
      <c r="AF168" s="166"/>
      <c r="AG168" s="166"/>
      <c r="AH168" s="166"/>
      <c r="AI168" s="166"/>
      <c r="AJ168" s="166"/>
      <c r="AK168" s="166">
        <f t="shared" si="22"/>
        <v>30000000</v>
      </c>
      <c r="AL168" s="166">
        <v>30000000</v>
      </c>
      <c r="AM168" s="166"/>
      <c r="AN168" s="166"/>
      <c r="AO168" s="166"/>
      <c r="AP168" s="166"/>
      <c r="AQ168" s="166"/>
      <c r="AR168" s="166"/>
      <c r="AS168" s="166"/>
      <c r="AT168" s="166"/>
      <c r="AU168" s="166"/>
      <c r="AV168" s="166"/>
      <c r="AW168" s="166">
        <f t="shared" si="19"/>
        <v>30000000</v>
      </c>
      <c r="AX168" s="166">
        <v>30000000</v>
      </c>
      <c r="AY168" s="166"/>
      <c r="AZ168" s="166"/>
      <c r="BA168" s="166"/>
      <c r="BB168" s="166"/>
      <c r="BC168" s="166"/>
      <c r="BD168" s="166"/>
      <c r="BE168" s="166"/>
      <c r="BF168" s="166"/>
      <c r="BG168" s="166"/>
      <c r="BH168" s="166"/>
      <c r="BI168" s="166">
        <f t="shared" si="23"/>
        <v>30000000</v>
      </c>
      <c r="BJ168" s="166">
        <f t="shared" si="20"/>
        <v>120000000</v>
      </c>
    </row>
    <row r="169" spans="1:62" ht="30.6">
      <c r="A169" s="642"/>
      <c r="B169" s="645"/>
      <c r="C169" s="645"/>
      <c r="D169" s="645"/>
      <c r="E169" s="163">
        <v>4103</v>
      </c>
      <c r="F169" s="645"/>
      <c r="G169" s="163" t="s">
        <v>802</v>
      </c>
      <c r="H169" s="164" t="s">
        <v>804</v>
      </c>
      <c r="I169" s="163" t="s">
        <v>805</v>
      </c>
      <c r="J169" s="164" t="s">
        <v>806</v>
      </c>
      <c r="K169" s="165">
        <v>1</v>
      </c>
      <c r="L169" s="166">
        <v>70000000</v>
      </c>
      <c r="M169" s="166">
        <f t="shared" si="18"/>
        <v>70000000</v>
      </c>
      <c r="N169" s="166"/>
      <c r="O169" s="166"/>
      <c r="P169" s="166"/>
      <c r="Q169" s="166"/>
      <c r="R169" s="166"/>
      <c r="S169" s="166"/>
      <c r="T169" s="166"/>
      <c r="U169" s="166"/>
      <c r="V169" s="166"/>
      <c r="W169" s="166"/>
      <c r="X169" s="166"/>
      <c r="Y169" s="166">
        <f t="shared" si="21"/>
        <v>0</v>
      </c>
      <c r="Z169" s="166">
        <v>70000000</v>
      </c>
      <c r="AA169" s="166"/>
      <c r="AB169" s="166"/>
      <c r="AC169" s="166"/>
      <c r="AD169" s="166"/>
      <c r="AE169" s="166"/>
      <c r="AF169" s="166"/>
      <c r="AG169" s="166"/>
      <c r="AH169" s="166"/>
      <c r="AI169" s="166"/>
      <c r="AJ169" s="166"/>
      <c r="AK169" s="166">
        <f t="shared" si="22"/>
        <v>70000000</v>
      </c>
      <c r="AL169" s="166"/>
      <c r="AM169" s="166"/>
      <c r="AN169" s="166"/>
      <c r="AO169" s="166"/>
      <c r="AP169" s="166"/>
      <c r="AQ169" s="166"/>
      <c r="AR169" s="166"/>
      <c r="AS169" s="166"/>
      <c r="AT169" s="166"/>
      <c r="AU169" s="166"/>
      <c r="AV169" s="166"/>
      <c r="AW169" s="166">
        <f t="shared" si="19"/>
        <v>0</v>
      </c>
      <c r="AX169" s="166"/>
      <c r="AY169" s="166"/>
      <c r="AZ169" s="166"/>
      <c r="BA169" s="166"/>
      <c r="BB169" s="166"/>
      <c r="BC169" s="166"/>
      <c r="BD169" s="166"/>
      <c r="BE169" s="166"/>
      <c r="BF169" s="166"/>
      <c r="BG169" s="166"/>
      <c r="BH169" s="166"/>
      <c r="BI169" s="166">
        <f t="shared" si="23"/>
        <v>0</v>
      </c>
      <c r="BJ169" s="166">
        <f t="shared" si="20"/>
        <v>70000000</v>
      </c>
    </row>
    <row r="170" spans="1:62" ht="40.9">
      <c r="A170" s="642"/>
      <c r="B170" s="646"/>
      <c r="C170" s="646"/>
      <c r="D170" s="645"/>
      <c r="E170" s="163">
        <v>4103</v>
      </c>
      <c r="F170" s="645"/>
      <c r="G170" s="163" t="s">
        <v>802</v>
      </c>
      <c r="H170" s="164" t="s">
        <v>807</v>
      </c>
      <c r="I170" s="163" t="s">
        <v>805</v>
      </c>
      <c r="J170" s="164" t="s">
        <v>807</v>
      </c>
      <c r="K170" s="165">
        <v>1</v>
      </c>
      <c r="L170" s="166">
        <v>80000000</v>
      </c>
      <c r="M170" s="166">
        <f t="shared" si="18"/>
        <v>80000000</v>
      </c>
      <c r="N170" s="166"/>
      <c r="O170" s="166"/>
      <c r="P170" s="166"/>
      <c r="Q170" s="166"/>
      <c r="R170" s="166"/>
      <c r="S170" s="166"/>
      <c r="T170" s="166"/>
      <c r="U170" s="166"/>
      <c r="V170" s="166"/>
      <c r="W170" s="166"/>
      <c r="X170" s="166"/>
      <c r="Y170" s="166">
        <f t="shared" si="21"/>
        <v>0</v>
      </c>
      <c r="Z170" s="166"/>
      <c r="AA170" s="166"/>
      <c r="AB170" s="166"/>
      <c r="AC170" s="166"/>
      <c r="AD170" s="166"/>
      <c r="AE170" s="166"/>
      <c r="AF170" s="166"/>
      <c r="AG170" s="166"/>
      <c r="AH170" s="166"/>
      <c r="AI170" s="166"/>
      <c r="AJ170" s="166"/>
      <c r="AK170" s="166">
        <f t="shared" si="22"/>
        <v>0</v>
      </c>
      <c r="AL170" s="166">
        <v>80000000</v>
      </c>
      <c r="AM170" s="166"/>
      <c r="AN170" s="166"/>
      <c r="AO170" s="166"/>
      <c r="AP170" s="166"/>
      <c r="AQ170" s="166"/>
      <c r="AR170" s="166"/>
      <c r="AS170" s="166"/>
      <c r="AT170" s="166"/>
      <c r="AU170" s="166"/>
      <c r="AV170" s="166"/>
      <c r="AW170" s="166">
        <f t="shared" si="19"/>
        <v>80000000</v>
      </c>
      <c r="AX170" s="166"/>
      <c r="AY170" s="166"/>
      <c r="AZ170" s="166"/>
      <c r="BA170" s="166"/>
      <c r="BB170" s="166"/>
      <c r="BC170" s="166"/>
      <c r="BD170" s="166"/>
      <c r="BE170" s="166"/>
      <c r="BF170" s="166"/>
      <c r="BG170" s="166"/>
      <c r="BH170" s="166"/>
      <c r="BI170" s="166">
        <f t="shared" si="23"/>
        <v>0</v>
      </c>
      <c r="BJ170" s="166">
        <f t="shared" si="20"/>
        <v>80000000</v>
      </c>
    </row>
    <row r="171" spans="1:62">
      <c r="A171" s="642"/>
      <c r="B171" s="163">
        <v>45</v>
      </c>
      <c r="C171" s="163" t="s">
        <v>170</v>
      </c>
      <c r="D171" s="645"/>
      <c r="E171" s="163">
        <v>4503</v>
      </c>
      <c r="F171" s="646"/>
      <c r="G171" s="163">
        <v>4503012</v>
      </c>
      <c r="H171" s="164" t="s">
        <v>285</v>
      </c>
      <c r="I171" s="163">
        <v>450301200</v>
      </c>
      <c r="J171" s="164" t="s">
        <v>286</v>
      </c>
      <c r="K171" s="165">
        <v>1</v>
      </c>
      <c r="L171" s="166">
        <v>96000000</v>
      </c>
      <c r="M171" s="166">
        <f t="shared" si="18"/>
        <v>96000000</v>
      </c>
      <c r="N171" s="166">
        <v>24000000</v>
      </c>
      <c r="O171" s="166"/>
      <c r="P171" s="166"/>
      <c r="Q171" s="166"/>
      <c r="R171" s="166"/>
      <c r="S171" s="166"/>
      <c r="T171" s="166"/>
      <c r="U171" s="166"/>
      <c r="V171" s="166"/>
      <c r="W171" s="166"/>
      <c r="X171" s="166"/>
      <c r="Y171" s="166">
        <f t="shared" si="21"/>
        <v>24000000</v>
      </c>
      <c r="Z171" s="166">
        <v>24000000</v>
      </c>
      <c r="AA171" s="166"/>
      <c r="AB171" s="166"/>
      <c r="AC171" s="166"/>
      <c r="AD171" s="166"/>
      <c r="AE171" s="166"/>
      <c r="AF171" s="166"/>
      <c r="AG171" s="166"/>
      <c r="AH171" s="166"/>
      <c r="AI171" s="166"/>
      <c r="AJ171" s="166"/>
      <c r="AK171" s="166">
        <f t="shared" si="22"/>
        <v>24000000</v>
      </c>
      <c r="AL171" s="166">
        <v>24000000</v>
      </c>
      <c r="AM171" s="166"/>
      <c r="AN171" s="166"/>
      <c r="AO171" s="166"/>
      <c r="AP171" s="166"/>
      <c r="AQ171" s="166"/>
      <c r="AR171" s="166"/>
      <c r="AS171" s="166"/>
      <c r="AT171" s="166"/>
      <c r="AU171" s="166"/>
      <c r="AV171" s="166"/>
      <c r="AW171" s="166">
        <f t="shared" si="19"/>
        <v>24000000</v>
      </c>
      <c r="AX171" s="166">
        <v>24000000</v>
      </c>
      <c r="AY171" s="166"/>
      <c r="AZ171" s="166"/>
      <c r="BA171" s="166"/>
      <c r="BB171" s="166"/>
      <c r="BC171" s="166"/>
      <c r="BD171" s="166"/>
      <c r="BE171" s="166"/>
      <c r="BF171" s="166"/>
      <c r="BG171" s="166"/>
      <c r="BH171" s="166"/>
      <c r="BI171" s="166">
        <f t="shared" si="23"/>
        <v>24000000</v>
      </c>
      <c r="BJ171" s="166">
        <f t="shared" si="20"/>
        <v>96000000</v>
      </c>
    </row>
    <row r="172" spans="1:62" ht="20.45">
      <c r="A172" s="642"/>
      <c r="B172" s="647">
        <v>45</v>
      </c>
      <c r="C172" s="647" t="s">
        <v>170</v>
      </c>
      <c r="D172" s="645"/>
      <c r="E172" s="647" t="s">
        <v>783</v>
      </c>
      <c r="F172" s="647" t="s">
        <v>908</v>
      </c>
      <c r="G172" s="163" t="s">
        <v>909</v>
      </c>
      <c r="H172" s="164" t="s">
        <v>404</v>
      </c>
      <c r="I172" s="163" t="s">
        <v>910</v>
      </c>
      <c r="J172" s="164" t="s">
        <v>405</v>
      </c>
      <c r="K172" s="165">
        <v>5</v>
      </c>
      <c r="L172" s="166">
        <v>30000000</v>
      </c>
      <c r="M172" s="166">
        <f t="shared" si="18"/>
        <v>150000000</v>
      </c>
      <c r="N172" s="166"/>
      <c r="O172" s="166"/>
      <c r="P172" s="166"/>
      <c r="Q172" s="166"/>
      <c r="R172" s="166"/>
      <c r="S172" s="166"/>
      <c r="T172" s="166"/>
      <c r="U172" s="166"/>
      <c r="V172" s="166"/>
      <c r="W172" s="166"/>
      <c r="X172" s="166"/>
      <c r="Y172" s="166">
        <f t="shared" si="21"/>
        <v>0</v>
      </c>
      <c r="Z172" s="166"/>
      <c r="AA172" s="166"/>
      <c r="AB172" s="166"/>
      <c r="AC172" s="166"/>
      <c r="AD172" s="166"/>
      <c r="AE172" s="166">
        <v>30000000</v>
      </c>
      <c r="AF172" s="166"/>
      <c r="AG172" s="166"/>
      <c r="AH172" s="166"/>
      <c r="AI172" s="166"/>
      <c r="AJ172" s="166"/>
      <c r="AK172" s="166">
        <f t="shared" si="22"/>
        <v>30000000</v>
      </c>
      <c r="AL172" s="166"/>
      <c r="AM172" s="166"/>
      <c r="AN172" s="166"/>
      <c r="AO172" s="166"/>
      <c r="AP172" s="166"/>
      <c r="AQ172" s="166">
        <v>60000000</v>
      </c>
      <c r="AR172" s="166"/>
      <c r="AS172" s="166"/>
      <c r="AT172" s="166"/>
      <c r="AU172" s="166"/>
      <c r="AV172" s="166"/>
      <c r="AW172" s="166">
        <f t="shared" si="19"/>
        <v>60000000</v>
      </c>
      <c r="AX172" s="166"/>
      <c r="AY172" s="166"/>
      <c r="AZ172" s="166"/>
      <c r="BA172" s="166"/>
      <c r="BB172" s="166"/>
      <c r="BC172" s="166">
        <v>60000000</v>
      </c>
      <c r="BD172" s="166"/>
      <c r="BE172" s="166"/>
      <c r="BF172" s="166"/>
      <c r="BG172" s="166"/>
      <c r="BH172" s="166"/>
      <c r="BI172" s="166">
        <f t="shared" si="23"/>
        <v>60000000</v>
      </c>
      <c r="BJ172" s="166">
        <f t="shared" si="20"/>
        <v>150000000</v>
      </c>
    </row>
    <row r="173" spans="1:62" ht="21" thickBot="1">
      <c r="A173" s="643"/>
      <c r="B173" s="651"/>
      <c r="C173" s="651"/>
      <c r="D173" s="651"/>
      <c r="E173" s="651"/>
      <c r="F173" s="651"/>
      <c r="G173" s="182" t="s">
        <v>915</v>
      </c>
      <c r="H173" s="183" t="s">
        <v>916</v>
      </c>
      <c r="I173" s="182" t="s">
        <v>917</v>
      </c>
      <c r="J173" s="183" t="s">
        <v>918</v>
      </c>
      <c r="K173" s="184">
        <v>5</v>
      </c>
      <c r="L173" s="185">
        <v>25000000</v>
      </c>
      <c r="M173" s="185">
        <f t="shared" si="18"/>
        <v>125000000</v>
      </c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>
        <f>SUM(N173:X173)</f>
        <v>0</v>
      </c>
      <c r="Z173" s="185"/>
      <c r="AA173" s="185"/>
      <c r="AB173" s="185"/>
      <c r="AC173" s="185"/>
      <c r="AD173" s="185"/>
      <c r="AE173" s="185">
        <v>20000000</v>
      </c>
      <c r="AF173" s="185"/>
      <c r="AG173" s="185"/>
      <c r="AH173" s="185"/>
      <c r="AI173" s="185"/>
      <c r="AJ173" s="185"/>
      <c r="AK173" s="185">
        <f>SUM(Z173:AJ173)</f>
        <v>20000000</v>
      </c>
      <c r="AL173" s="185"/>
      <c r="AM173" s="185"/>
      <c r="AN173" s="185"/>
      <c r="AO173" s="185"/>
      <c r="AP173" s="185"/>
      <c r="AQ173" s="185">
        <v>50000000</v>
      </c>
      <c r="AR173" s="185"/>
      <c r="AS173" s="185"/>
      <c r="AT173" s="185"/>
      <c r="AU173" s="185"/>
      <c r="AV173" s="185"/>
      <c r="AW173" s="185">
        <f>SUM(AL173:AV173)</f>
        <v>50000000</v>
      </c>
      <c r="AX173" s="185"/>
      <c r="AY173" s="185"/>
      <c r="AZ173" s="185"/>
      <c r="BA173" s="185"/>
      <c r="BB173" s="185"/>
      <c r="BC173" s="185">
        <v>55000000</v>
      </c>
      <c r="BD173" s="185"/>
      <c r="BE173" s="185"/>
      <c r="BF173" s="185"/>
      <c r="BG173" s="185"/>
      <c r="BH173" s="185"/>
      <c r="BI173" s="185">
        <f>SUM(AX173:BH173)</f>
        <v>55000000</v>
      </c>
      <c r="BJ173" s="185">
        <f t="shared" si="20"/>
        <v>125000000</v>
      </c>
    </row>
    <row r="174" spans="1:62" ht="10.9" thickBot="1">
      <c r="A174" s="655" t="s">
        <v>1242</v>
      </c>
      <c r="B174" s="656"/>
      <c r="C174" s="656"/>
      <c r="D174" s="656"/>
      <c r="E174" s="656"/>
      <c r="F174" s="656"/>
      <c r="G174" s="656"/>
      <c r="H174" s="656"/>
      <c r="I174" s="656"/>
      <c r="J174" s="656"/>
      <c r="K174" s="656"/>
      <c r="L174" s="657"/>
      <c r="M174" s="186">
        <f t="shared" ref="M174:AR174" si="24">SUM(M37:M173)</f>
        <v>190973510195.77002</v>
      </c>
      <c r="N174" s="187">
        <f t="shared" si="24"/>
        <v>5867053303</v>
      </c>
      <c r="O174" s="187">
        <f t="shared" si="24"/>
        <v>0</v>
      </c>
      <c r="P174" s="187">
        <f t="shared" si="24"/>
        <v>3400000000</v>
      </c>
      <c r="Q174" s="187">
        <f t="shared" si="24"/>
        <v>10040900000</v>
      </c>
      <c r="R174" s="187">
        <f t="shared" si="24"/>
        <v>2381225000</v>
      </c>
      <c r="S174" s="187">
        <f t="shared" si="24"/>
        <v>1805000000</v>
      </c>
      <c r="T174" s="187">
        <f t="shared" si="24"/>
        <v>642000000</v>
      </c>
      <c r="U174" s="187">
        <f t="shared" si="24"/>
        <v>0</v>
      </c>
      <c r="V174" s="187">
        <f t="shared" si="24"/>
        <v>1823794195.8099999</v>
      </c>
      <c r="W174" s="187">
        <f t="shared" si="24"/>
        <v>300000000</v>
      </c>
      <c r="X174" s="187">
        <f t="shared" si="24"/>
        <v>12932320000</v>
      </c>
      <c r="Y174" s="188">
        <f t="shared" si="24"/>
        <v>39192292498.809998</v>
      </c>
      <c r="Z174" s="187">
        <f t="shared" si="24"/>
        <v>8133500000</v>
      </c>
      <c r="AA174" s="187">
        <f t="shared" si="24"/>
        <v>40000000</v>
      </c>
      <c r="AB174" s="187">
        <f t="shared" si="24"/>
        <v>3820000000</v>
      </c>
      <c r="AC174" s="187">
        <f t="shared" si="24"/>
        <v>11179581899</v>
      </c>
      <c r="AD174" s="187">
        <f t="shared" si="24"/>
        <v>2169300697</v>
      </c>
      <c r="AE174" s="187">
        <f t="shared" si="24"/>
        <v>1401000000</v>
      </c>
      <c r="AF174" s="187">
        <f t="shared" si="24"/>
        <v>845000000</v>
      </c>
      <c r="AG174" s="187">
        <f t="shared" si="24"/>
        <v>0</v>
      </c>
      <c r="AH174" s="187">
        <f t="shared" si="24"/>
        <v>423000000</v>
      </c>
      <c r="AI174" s="187">
        <f t="shared" si="24"/>
        <v>0</v>
      </c>
      <c r="AJ174" s="187">
        <f t="shared" si="24"/>
        <v>13915000000</v>
      </c>
      <c r="AK174" s="188">
        <f t="shared" si="24"/>
        <v>41927196697</v>
      </c>
      <c r="AL174" s="187">
        <f t="shared" si="24"/>
        <v>12067000000</v>
      </c>
      <c r="AM174" s="187">
        <f t="shared" si="24"/>
        <v>0</v>
      </c>
      <c r="AN174" s="187">
        <f t="shared" si="24"/>
        <v>4760000000</v>
      </c>
      <c r="AO174" s="187">
        <f t="shared" si="24"/>
        <v>12387100000</v>
      </c>
      <c r="AP174" s="187">
        <f t="shared" si="24"/>
        <v>3800000000</v>
      </c>
      <c r="AQ174" s="187">
        <f t="shared" si="24"/>
        <v>5464000000</v>
      </c>
      <c r="AR174" s="187">
        <f t="shared" si="24"/>
        <v>560000000</v>
      </c>
      <c r="AS174" s="187">
        <f t="shared" ref="AS174:BJ174" si="25">SUM(AS37:AS173)</f>
        <v>120000000</v>
      </c>
      <c r="AT174" s="187">
        <f t="shared" si="25"/>
        <v>662000000</v>
      </c>
      <c r="AU174" s="187">
        <f t="shared" si="25"/>
        <v>0</v>
      </c>
      <c r="AV174" s="187">
        <f t="shared" si="25"/>
        <v>17000000000</v>
      </c>
      <c r="AW174" s="188">
        <f t="shared" si="25"/>
        <v>56820100000</v>
      </c>
      <c r="AX174" s="187">
        <f t="shared" si="25"/>
        <v>9774921000</v>
      </c>
      <c r="AY174" s="187">
        <f t="shared" si="25"/>
        <v>0</v>
      </c>
      <c r="AZ174" s="187">
        <f t="shared" si="25"/>
        <v>4760000000</v>
      </c>
      <c r="BA174" s="187">
        <f t="shared" si="25"/>
        <v>12584000000</v>
      </c>
      <c r="BB174" s="187">
        <f t="shared" si="25"/>
        <v>3200000000</v>
      </c>
      <c r="BC174" s="187">
        <f t="shared" si="25"/>
        <v>4592000000</v>
      </c>
      <c r="BD174" s="187">
        <f t="shared" si="25"/>
        <v>536000000</v>
      </c>
      <c r="BE174" s="187">
        <f t="shared" si="25"/>
        <v>120000000</v>
      </c>
      <c r="BF174" s="187">
        <f t="shared" si="25"/>
        <v>602000000</v>
      </c>
      <c r="BG174" s="187">
        <f t="shared" si="25"/>
        <v>0</v>
      </c>
      <c r="BH174" s="187">
        <f t="shared" si="25"/>
        <v>16865000000</v>
      </c>
      <c r="BI174" s="188">
        <f t="shared" si="25"/>
        <v>53033921000</v>
      </c>
      <c r="BJ174" s="186">
        <f t="shared" si="25"/>
        <v>190973510195.81</v>
      </c>
    </row>
    <row r="175" spans="1:62" ht="20.45">
      <c r="A175" s="658" t="s">
        <v>1243</v>
      </c>
      <c r="B175" s="652">
        <v>17</v>
      </c>
      <c r="C175" s="652" t="s">
        <v>510</v>
      </c>
      <c r="D175" s="652" t="s">
        <v>1244</v>
      </c>
      <c r="E175" s="652">
        <v>1702</v>
      </c>
      <c r="F175" s="652" t="s">
        <v>1245</v>
      </c>
      <c r="G175" s="189">
        <v>1702009</v>
      </c>
      <c r="H175" s="190" t="s">
        <v>541</v>
      </c>
      <c r="I175" s="189" t="s">
        <v>1016</v>
      </c>
      <c r="J175" s="190" t="s">
        <v>542</v>
      </c>
      <c r="K175" s="191">
        <v>100</v>
      </c>
      <c r="L175" s="192">
        <v>2000000</v>
      </c>
      <c r="M175" s="193">
        <f t="shared" si="18"/>
        <v>200000000</v>
      </c>
      <c r="N175" s="193"/>
      <c r="O175" s="193"/>
      <c r="P175" s="193"/>
      <c r="Q175" s="193"/>
      <c r="R175" s="193"/>
      <c r="S175" s="193">
        <v>45000000</v>
      </c>
      <c r="T175" s="193"/>
      <c r="U175" s="193"/>
      <c r="V175" s="193"/>
      <c r="W175" s="193"/>
      <c r="X175" s="193"/>
      <c r="Y175" s="193">
        <f>SUM(N175:X175)</f>
        <v>45000000</v>
      </c>
      <c r="Z175" s="193"/>
      <c r="AA175" s="193"/>
      <c r="AB175" s="193"/>
      <c r="AC175" s="193"/>
      <c r="AD175" s="193"/>
      <c r="AE175" s="193">
        <v>50000000</v>
      </c>
      <c r="AF175" s="193"/>
      <c r="AG175" s="193"/>
      <c r="AH175" s="193"/>
      <c r="AI175" s="193"/>
      <c r="AJ175" s="193"/>
      <c r="AK175" s="193">
        <f>SUM(Z175:AJ175)</f>
        <v>50000000</v>
      </c>
      <c r="AL175" s="193"/>
      <c r="AM175" s="193"/>
      <c r="AN175" s="193"/>
      <c r="AO175" s="193"/>
      <c r="AP175" s="193"/>
      <c r="AQ175" s="193">
        <v>50000000</v>
      </c>
      <c r="AR175" s="193"/>
      <c r="AS175" s="193"/>
      <c r="AT175" s="193"/>
      <c r="AU175" s="193"/>
      <c r="AV175" s="193"/>
      <c r="AW175" s="193">
        <f>SUM(AL175:AV175)</f>
        <v>50000000</v>
      </c>
      <c r="AX175" s="193"/>
      <c r="AY175" s="193"/>
      <c r="AZ175" s="193"/>
      <c r="BA175" s="193"/>
      <c r="BB175" s="193"/>
      <c r="BC175" s="193">
        <v>55000000</v>
      </c>
      <c r="BD175" s="193"/>
      <c r="BE175" s="193"/>
      <c r="BF175" s="193"/>
      <c r="BG175" s="193"/>
      <c r="BH175" s="193"/>
      <c r="BI175" s="193">
        <f>SUM(AX175:BH175)</f>
        <v>55000000</v>
      </c>
      <c r="BJ175" s="193">
        <f t="shared" ref="BJ175:BJ238" si="26">+Y175+AK175+AW175+BI175</f>
        <v>200000000</v>
      </c>
    </row>
    <row r="176" spans="1:62" ht="20.45">
      <c r="A176" s="658"/>
      <c r="B176" s="652"/>
      <c r="C176" s="652" t="s">
        <v>510</v>
      </c>
      <c r="D176" s="652"/>
      <c r="E176" s="652"/>
      <c r="F176" s="652"/>
      <c r="G176" s="189">
        <v>1702014</v>
      </c>
      <c r="H176" s="190" t="s">
        <v>543</v>
      </c>
      <c r="I176" s="189" t="s">
        <v>1017</v>
      </c>
      <c r="J176" s="190" t="s">
        <v>544</v>
      </c>
      <c r="K176" s="191">
        <v>100</v>
      </c>
      <c r="L176" s="192">
        <v>1800000</v>
      </c>
      <c r="M176" s="192">
        <f t="shared" si="18"/>
        <v>180000000</v>
      </c>
      <c r="N176" s="192">
        <v>45000000</v>
      </c>
      <c r="O176" s="192"/>
      <c r="P176" s="192"/>
      <c r="Q176" s="192"/>
      <c r="R176" s="192"/>
      <c r="S176" s="192"/>
      <c r="T176" s="192"/>
      <c r="U176" s="192"/>
      <c r="V176" s="192"/>
      <c r="W176" s="192"/>
      <c r="X176" s="192"/>
      <c r="Y176" s="192">
        <f>SUM(N176:X176)</f>
        <v>45000000</v>
      </c>
      <c r="Z176" s="192">
        <v>45000000</v>
      </c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2"/>
      <c r="AK176" s="192">
        <f>SUM(Z176:AJ176)</f>
        <v>45000000</v>
      </c>
      <c r="AL176" s="192">
        <v>45000000</v>
      </c>
      <c r="AM176" s="192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>
        <f>SUM(AL176:AV176)</f>
        <v>45000000</v>
      </c>
      <c r="AX176" s="192">
        <v>45000000</v>
      </c>
      <c r="AY176" s="192"/>
      <c r="AZ176" s="192"/>
      <c r="BA176" s="192"/>
      <c r="BB176" s="192"/>
      <c r="BC176" s="192"/>
      <c r="BD176" s="192"/>
      <c r="BE176" s="192"/>
      <c r="BF176" s="192"/>
      <c r="BG176" s="192"/>
      <c r="BH176" s="192"/>
      <c r="BI176" s="192">
        <f>SUM(AX176:BH176)</f>
        <v>45000000</v>
      </c>
      <c r="BJ176" s="192">
        <f t="shared" si="26"/>
        <v>180000000</v>
      </c>
    </row>
    <row r="177" spans="1:62" ht="20.45">
      <c r="A177" s="658"/>
      <c r="B177" s="652"/>
      <c r="C177" s="652" t="s">
        <v>510</v>
      </c>
      <c r="D177" s="652"/>
      <c r="E177" s="652"/>
      <c r="F177" s="652"/>
      <c r="G177" s="189">
        <v>1702017</v>
      </c>
      <c r="H177" s="190" t="s">
        <v>547</v>
      </c>
      <c r="I177" s="189" t="s">
        <v>1018</v>
      </c>
      <c r="J177" s="190" t="s">
        <v>548</v>
      </c>
      <c r="K177" s="191">
        <v>100</v>
      </c>
      <c r="L177" s="192">
        <v>1000000</v>
      </c>
      <c r="M177" s="192">
        <f t="shared" si="18"/>
        <v>100000000</v>
      </c>
      <c r="N177" s="192"/>
      <c r="O177" s="192"/>
      <c r="P177" s="192"/>
      <c r="Q177" s="192"/>
      <c r="R177" s="192"/>
      <c r="S177" s="192"/>
      <c r="T177" s="192"/>
      <c r="U177" s="192"/>
      <c r="V177" s="192"/>
      <c r="W177" s="192"/>
      <c r="X177" s="192"/>
      <c r="Y177" s="192">
        <f t="shared" ref="Y177:Y216" si="27">SUM(N177:X177)</f>
        <v>0</v>
      </c>
      <c r="Z177" s="192"/>
      <c r="AA177" s="192"/>
      <c r="AB177" s="192"/>
      <c r="AC177" s="192"/>
      <c r="AD177" s="192"/>
      <c r="AE177" s="192">
        <v>30000000</v>
      </c>
      <c r="AF177" s="192"/>
      <c r="AG177" s="192"/>
      <c r="AH177" s="192"/>
      <c r="AI177" s="192"/>
      <c r="AJ177" s="192"/>
      <c r="AK177" s="192">
        <f t="shared" ref="AK177:AK216" si="28">SUM(Z177:AJ177)</f>
        <v>30000000</v>
      </c>
      <c r="AL177" s="192"/>
      <c r="AM177" s="192"/>
      <c r="AN177" s="192"/>
      <c r="AO177" s="192"/>
      <c r="AP177" s="192"/>
      <c r="AQ177" s="192">
        <v>35000000</v>
      </c>
      <c r="AR177" s="192"/>
      <c r="AS177" s="192"/>
      <c r="AT177" s="192"/>
      <c r="AU177" s="192"/>
      <c r="AV177" s="192"/>
      <c r="AW177" s="192">
        <f t="shared" ref="AW177:AW216" si="29">SUM(AL177:AV177)</f>
        <v>35000000</v>
      </c>
      <c r="AX177" s="192"/>
      <c r="AY177" s="192"/>
      <c r="AZ177" s="192"/>
      <c r="BA177" s="192"/>
      <c r="BB177" s="192"/>
      <c r="BC177" s="192">
        <v>35000000</v>
      </c>
      <c r="BD177" s="192"/>
      <c r="BE177" s="192"/>
      <c r="BF177" s="192"/>
      <c r="BG177" s="192"/>
      <c r="BH177" s="192"/>
      <c r="BI177" s="192">
        <f t="shared" ref="BI177:BI216" si="30">SUM(AX177:BH177)</f>
        <v>35000000</v>
      </c>
      <c r="BJ177" s="192">
        <f t="shared" si="26"/>
        <v>100000000</v>
      </c>
    </row>
    <row r="178" spans="1:62">
      <c r="A178" s="658"/>
      <c r="B178" s="652"/>
      <c r="C178" s="652" t="s">
        <v>510</v>
      </c>
      <c r="D178" s="652"/>
      <c r="E178" s="652"/>
      <c r="F178" s="652"/>
      <c r="G178" s="189">
        <v>1702032</v>
      </c>
      <c r="H178" s="190" t="s">
        <v>549</v>
      </c>
      <c r="I178" s="189" t="s">
        <v>1019</v>
      </c>
      <c r="J178" s="190" t="s">
        <v>550</v>
      </c>
      <c r="K178" s="191">
        <v>30</v>
      </c>
      <c r="L178" s="192">
        <v>1000000</v>
      </c>
      <c r="M178" s="192">
        <f t="shared" si="18"/>
        <v>30000000</v>
      </c>
      <c r="N178" s="192"/>
      <c r="O178" s="192"/>
      <c r="P178" s="192"/>
      <c r="Q178" s="192"/>
      <c r="R178" s="192"/>
      <c r="S178" s="192"/>
      <c r="T178" s="192"/>
      <c r="U178" s="192"/>
      <c r="V178" s="192"/>
      <c r="W178" s="192"/>
      <c r="X178" s="192"/>
      <c r="Y178" s="192">
        <f t="shared" si="27"/>
        <v>0</v>
      </c>
      <c r="Z178" s="192"/>
      <c r="AA178" s="192"/>
      <c r="AB178" s="192"/>
      <c r="AC178" s="192"/>
      <c r="AD178" s="192"/>
      <c r="AE178" s="192">
        <v>10000000</v>
      </c>
      <c r="AF178" s="192"/>
      <c r="AG178" s="192"/>
      <c r="AH178" s="192"/>
      <c r="AI178" s="192"/>
      <c r="AJ178" s="192"/>
      <c r="AK178" s="192">
        <f t="shared" si="28"/>
        <v>10000000</v>
      </c>
      <c r="AL178" s="192"/>
      <c r="AM178" s="192"/>
      <c r="AN178" s="192"/>
      <c r="AO178" s="192"/>
      <c r="AP178" s="192"/>
      <c r="AQ178" s="192">
        <v>10000000</v>
      </c>
      <c r="AR178" s="192"/>
      <c r="AS178" s="192"/>
      <c r="AT178" s="192"/>
      <c r="AU178" s="192"/>
      <c r="AV178" s="192"/>
      <c r="AW178" s="192">
        <f t="shared" si="29"/>
        <v>10000000</v>
      </c>
      <c r="AX178" s="192"/>
      <c r="AY178" s="192"/>
      <c r="AZ178" s="192"/>
      <c r="BA178" s="192"/>
      <c r="BB178" s="192"/>
      <c r="BC178" s="192">
        <v>10000000</v>
      </c>
      <c r="BD178" s="192"/>
      <c r="BE178" s="192"/>
      <c r="BF178" s="192"/>
      <c r="BG178" s="192"/>
      <c r="BH178" s="192"/>
      <c r="BI178" s="192">
        <f t="shared" si="30"/>
        <v>10000000</v>
      </c>
      <c r="BJ178" s="192">
        <f t="shared" si="26"/>
        <v>30000000</v>
      </c>
    </row>
    <row r="179" spans="1:62" ht="20.45">
      <c r="A179" s="658"/>
      <c r="B179" s="652"/>
      <c r="C179" s="652" t="s">
        <v>510</v>
      </c>
      <c r="D179" s="652"/>
      <c r="E179" s="652"/>
      <c r="F179" s="652"/>
      <c r="G179" s="189">
        <v>1702035</v>
      </c>
      <c r="H179" s="190" t="s">
        <v>551</v>
      </c>
      <c r="I179" s="189" t="s">
        <v>1020</v>
      </c>
      <c r="J179" s="190" t="s">
        <v>172</v>
      </c>
      <c r="K179" s="191">
        <v>60</v>
      </c>
      <c r="L179" s="192">
        <v>1000000</v>
      </c>
      <c r="M179" s="192">
        <f t="shared" si="18"/>
        <v>60000000</v>
      </c>
      <c r="N179" s="192"/>
      <c r="O179" s="192"/>
      <c r="P179" s="192"/>
      <c r="Q179" s="192"/>
      <c r="R179" s="192"/>
      <c r="S179" s="192"/>
      <c r="T179" s="192"/>
      <c r="U179" s="192"/>
      <c r="V179" s="192"/>
      <c r="W179" s="192"/>
      <c r="X179" s="192"/>
      <c r="Y179" s="192">
        <f t="shared" si="27"/>
        <v>0</v>
      </c>
      <c r="Z179" s="192"/>
      <c r="AA179" s="192"/>
      <c r="AB179" s="192"/>
      <c r="AC179" s="192"/>
      <c r="AD179" s="192"/>
      <c r="AE179" s="192">
        <v>20000000</v>
      </c>
      <c r="AF179" s="192"/>
      <c r="AG179" s="192"/>
      <c r="AH179" s="192"/>
      <c r="AI179" s="192"/>
      <c r="AJ179" s="192"/>
      <c r="AK179" s="192">
        <f t="shared" si="28"/>
        <v>20000000</v>
      </c>
      <c r="AL179" s="192"/>
      <c r="AM179" s="192"/>
      <c r="AN179" s="192"/>
      <c r="AO179" s="192"/>
      <c r="AP179" s="192"/>
      <c r="AQ179" s="192">
        <v>20000000</v>
      </c>
      <c r="AR179" s="192"/>
      <c r="AS179" s="192"/>
      <c r="AT179" s="192"/>
      <c r="AU179" s="192"/>
      <c r="AV179" s="192"/>
      <c r="AW179" s="192">
        <f t="shared" si="29"/>
        <v>20000000</v>
      </c>
      <c r="AX179" s="192"/>
      <c r="AY179" s="192"/>
      <c r="AZ179" s="192"/>
      <c r="BA179" s="192"/>
      <c r="BB179" s="192"/>
      <c r="BC179" s="192">
        <v>20000000</v>
      </c>
      <c r="BD179" s="192"/>
      <c r="BE179" s="192"/>
      <c r="BF179" s="192"/>
      <c r="BG179" s="192"/>
      <c r="BH179" s="192"/>
      <c r="BI179" s="192">
        <f t="shared" si="30"/>
        <v>20000000</v>
      </c>
      <c r="BJ179" s="192">
        <f t="shared" si="26"/>
        <v>60000000</v>
      </c>
    </row>
    <row r="180" spans="1:62" ht="20.45">
      <c r="A180" s="658"/>
      <c r="B180" s="652"/>
      <c r="C180" s="652" t="s">
        <v>510</v>
      </c>
      <c r="D180" s="652"/>
      <c r="E180" s="652"/>
      <c r="F180" s="652"/>
      <c r="G180" s="189">
        <v>1702038</v>
      </c>
      <c r="H180" s="190" t="s">
        <v>552</v>
      </c>
      <c r="I180" s="189" t="s">
        <v>1021</v>
      </c>
      <c r="J180" s="190" t="s">
        <v>553</v>
      </c>
      <c r="K180" s="191">
        <v>60</v>
      </c>
      <c r="L180" s="192">
        <v>500000</v>
      </c>
      <c r="M180" s="192">
        <f t="shared" si="18"/>
        <v>30000000</v>
      </c>
      <c r="N180" s="192"/>
      <c r="O180" s="192"/>
      <c r="P180" s="192"/>
      <c r="Q180" s="192"/>
      <c r="R180" s="192"/>
      <c r="S180" s="192"/>
      <c r="T180" s="192"/>
      <c r="U180" s="192"/>
      <c r="V180" s="192"/>
      <c r="W180" s="192"/>
      <c r="X180" s="192"/>
      <c r="Y180" s="192">
        <f t="shared" si="27"/>
        <v>0</v>
      </c>
      <c r="Z180" s="192"/>
      <c r="AA180" s="192"/>
      <c r="AB180" s="192"/>
      <c r="AC180" s="192"/>
      <c r="AD180" s="192"/>
      <c r="AE180" s="192">
        <v>10000000</v>
      </c>
      <c r="AF180" s="192"/>
      <c r="AG180" s="192"/>
      <c r="AH180" s="192"/>
      <c r="AI180" s="192"/>
      <c r="AJ180" s="192"/>
      <c r="AK180" s="192">
        <f t="shared" si="28"/>
        <v>10000000</v>
      </c>
      <c r="AL180" s="192"/>
      <c r="AM180" s="192"/>
      <c r="AN180" s="192"/>
      <c r="AO180" s="192"/>
      <c r="AP180" s="192"/>
      <c r="AQ180" s="192">
        <v>10000000</v>
      </c>
      <c r="AR180" s="192"/>
      <c r="AS180" s="192"/>
      <c r="AT180" s="192"/>
      <c r="AU180" s="192"/>
      <c r="AV180" s="192"/>
      <c r="AW180" s="192">
        <f t="shared" si="29"/>
        <v>10000000</v>
      </c>
      <c r="AX180" s="192"/>
      <c r="AY180" s="192"/>
      <c r="AZ180" s="192"/>
      <c r="BA180" s="192"/>
      <c r="BB180" s="192"/>
      <c r="BC180" s="192">
        <v>10000000</v>
      </c>
      <c r="BD180" s="192"/>
      <c r="BE180" s="192"/>
      <c r="BF180" s="192"/>
      <c r="BG180" s="192"/>
      <c r="BH180" s="192"/>
      <c r="BI180" s="192">
        <f t="shared" si="30"/>
        <v>10000000</v>
      </c>
      <c r="BJ180" s="192">
        <f t="shared" si="26"/>
        <v>30000000</v>
      </c>
    </row>
    <row r="181" spans="1:62">
      <c r="A181" s="658"/>
      <c r="B181" s="652"/>
      <c r="C181" s="652" t="s">
        <v>510</v>
      </c>
      <c r="D181" s="652"/>
      <c r="E181" s="652"/>
      <c r="F181" s="652"/>
      <c r="G181" s="189">
        <v>1702007</v>
      </c>
      <c r="H181" s="190" t="s">
        <v>1022</v>
      </c>
      <c r="I181" s="189">
        <v>170704200</v>
      </c>
      <c r="J181" s="190" t="s">
        <v>1023</v>
      </c>
      <c r="K181" s="191">
        <v>10</v>
      </c>
      <c r="L181" s="192">
        <v>30000000</v>
      </c>
      <c r="M181" s="192">
        <f t="shared" si="18"/>
        <v>300000000</v>
      </c>
      <c r="N181" s="192"/>
      <c r="O181" s="192"/>
      <c r="P181" s="192"/>
      <c r="Q181" s="192"/>
      <c r="R181" s="192"/>
      <c r="S181" s="192"/>
      <c r="T181" s="192"/>
      <c r="U181" s="192"/>
      <c r="V181" s="192"/>
      <c r="W181" s="192"/>
      <c r="X181" s="192"/>
      <c r="Y181" s="192">
        <f t="shared" si="27"/>
        <v>0</v>
      </c>
      <c r="Z181" s="192"/>
      <c r="AA181" s="192"/>
      <c r="AB181" s="192"/>
      <c r="AC181" s="192"/>
      <c r="AD181" s="192"/>
      <c r="AE181" s="192">
        <v>90000000</v>
      </c>
      <c r="AF181" s="192"/>
      <c r="AG181" s="192"/>
      <c r="AH181" s="192"/>
      <c r="AI181" s="192"/>
      <c r="AJ181" s="192"/>
      <c r="AK181" s="192">
        <f t="shared" si="28"/>
        <v>90000000</v>
      </c>
      <c r="AL181" s="192"/>
      <c r="AM181" s="192"/>
      <c r="AN181" s="192"/>
      <c r="AO181" s="192"/>
      <c r="AP181" s="192"/>
      <c r="AQ181" s="192">
        <v>90000000</v>
      </c>
      <c r="AR181" s="192"/>
      <c r="AS181" s="192"/>
      <c r="AT181" s="192"/>
      <c r="AU181" s="192"/>
      <c r="AV181" s="192"/>
      <c r="AW181" s="192">
        <f t="shared" si="29"/>
        <v>90000000</v>
      </c>
      <c r="AX181" s="192"/>
      <c r="AY181" s="192"/>
      <c r="AZ181" s="192"/>
      <c r="BA181" s="192"/>
      <c r="BB181" s="192"/>
      <c r="BC181" s="192">
        <v>120000000</v>
      </c>
      <c r="BD181" s="192"/>
      <c r="BE181" s="192"/>
      <c r="BF181" s="192"/>
      <c r="BG181" s="192"/>
      <c r="BH181" s="192"/>
      <c r="BI181" s="192">
        <f t="shared" si="30"/>
        <v>120000000</v>
      </c>
      <c r="BJ181" s="192">
        <f t="shared" si="26"/>
        <v>300000000</v>
      </c>
    </row>
    <row r="182" spans="1:62">
      <c r="A182" s="658"/>
      <c r="B182" s="652"/>
      <c r="C182" s="652" t="s">
        <v>510</v>
      </c>
      <c r="D182" s="652"/>
      <c r="E182" s="652"/>
      <c r="F182" s="652"/>
      <c r="G182" s="189" t="s">
        <v>1024</v>
      </c>
      <c r="H182" s="190" t="s">
        <v>1022</v>
      </c>
      <c r="I182" s="189" t="s">
        <v>1025</v>
      </c>
      <c r="J182" s="190" t="s">
        <v>1026</v>
      </c>
      <c r="K182" s="191">
        <v>90</v>
      </c>
      <c r="L182" s="192">
        <v>1000000</v>
      </c>
      <c r="M182" s="192">
        <f t="shared" si="18"/>
        <v>90000000</v>
      </c>
      <c r="N182" s="192"/>
      <c r="O182" s="192"/>
      <c r="P182" s="192"/>
      <c r="Q182" s="192"/>
      <c r="R182" s="192"/>
      <c r="S182" s="192"/>
      <c r="T182" s="192"/>
      <c r="U182" s="192"/>
      <c r="V182" s="192"/>
      <c r="W182" s="192"/>
      <c r="X182" s="192"/>
      <c r="Y182" s="192">
        <f t="shared" si="27"/>
        <v>0</v>
      </c>
      <c r="Z182" s="192"/>
      <c r="AA182" s="192"/>
      <c r="AB182" s="192"/>
      <c r="AC182" s="192"/>
      <c r="AD182" s="192"/>
      <c r="AE182" s="192">
        <v>30000000</v>
      </c>
      <c r="AF182" s="192"/>
      <c r="AG182" s="192"/>
      <c r="AH182" s="192"/>
      <c r="AI182" s="192"/>
      <c r="AJ182" s="192"/>
      <c r="AK182" s="192">
        <f t="shared" si="28"/>
        <v>30000000</v>
      </c>
      <c r="AL182" s="192"/>
      <c r="AM182" s="192"/>
      <c r="AN182" s="192"/>
      <c r="AO182" s="192"/>
      <c r="AP182" s="192"/>
      <c r="AQ182" s="192">
        <v>30000000</v>
      </c>
      <c r="AR182" s="192"/>
      <c r="AS182" s="192"/>
      <c r="AT182" s="192"/>
      <c r="AU182" s="192"/>
      <c r="AV182" s="192"/>
      <c r="AW182" s="192">
        <f t="shared" si="29"/>
        <v>30000000</v>
      </c>
      <c r="AX182" s="192"/>
      <c r="AY182" s="192"/>
      <c r="AZ182" s="192"/>
      <c r="BA182" s="192"/>
      <c r="BB182" s="192"/>
      <c r="BC182" s="192">
        <v>30000000</v>
      </c>
      <c r="BD182" s="192"/>
      <c r="BE182" s="192"/>
      <c r="BF182" s="192"/>
      <c r="BG182" s="192"/>
      <c r="BH182" s="192"/>
      <c r="BI182" s="192">
        <f t="shared" si="30"/>
        <v>30000000</v>
      </c>
      <c r="BJ182" s="192">
        <f t="shared" si="26"/>
        <v>90000000</v>
      </c>
    </row>
    <row r="183" spans="1:62">
      <c r="A183" s="658"/>
      <c r="B183" s="653"/>
      <c r="C183" s="653" t="s">
        <v>510</v>
      </c>
      <c r="D183" s="652"/>
      <c r="E183" s="189">
        <v>1704</v>
      </c>
      <c r="F183" s="653"/>
      <c r="G183" s="189">
        <v>1704017</v>
      </c>
      <c r="H183" s="190" t="s">
        <v>561</v>
      </c>
      <c r="I183" s="189" t="s">
        <v>1028</v>
      </c>
      <c r="J183" s="190" t="s">
        <v>562</v>
      </c>
      <c r="K183" s="191">
        <v>250</v>
      </c>
      <c r="L183" s="192">
        <v>100000</v>
      </c>
      <c r="M183" s="192">
        <f t="shared" si="18"/>
        <v>25000000</v>
      </c>
      <c r="N183" s="192"/>
      <c r="O183" s="192"/>
      <c r="P183" s="192"/>
      <c r="Q183" s="192"/>
      <c r="R183" s="192"/>
      <c r="S183" s="192"/>
      <c r="T183" s="192"/>
      <c r="U183" s="192"/>
      <c r="V183" s="192"/>
      <c r="W183" s="192"/>
      <c r="X183" s="192"/>
      <c r="Y183" s="192">
        <f t="shared" si="27"/>
        <v>0</v>
      </c>
      <c r="Z183" s="192">
        <v>5000000</v>
      </c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>
        <f t="shared" si="28"/>
        <v>5000000</v>
      </c>
      <c r="AL183" s="192">
        <v>10000000</v>
      </c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>
        <f t="shared" si="29"/>
        <v>10000000</v>
      </c>
      <c r="AX183" s="192">
        <v>10000000</v>
      </c>
      <c r="AY183" s="192"/>
      <c r="AZ183" s="192"/>
      <c r="BA183" s="192"/>
      <c r="BB183" s="192"/>
      <c r="BC183" s="192"/>
      <c r="BD183" s="192"/>
      <c r="BE183" s="192"/>
      <c r="BF183" s="192"/>
      <c r="BG183" s="192"/>
      <c r="BH183" s="192"/>
      <c r="BI183" s="192">
        <f t="shared" si="30"/>
        <v>10000000</v>
      </c>
      <c r="BJ183" s="192">
        <f t="shared" si="26"/>
        <v>25000000</v>
      </c>
    </row>
    <row r="184" spans="1:62" ht="20.45">
      <c r="A184" s="658"/>
      <c r="B184" s="652">
        <v>17</v>
      </c>
      <c r="C184" s="652" t="s">
        <v>510</v>
      </c>
      <c r="D184" s="652"/>
      <c r="E184" s="189">
        <v>1708</v>
      </c>
      <c r="F184" s="652" t="s">
        <v>1038</v>
      </c>
      <c r="G184" s="189">
        <v>1708041</v>
      </c>
      <c r="H184" s="190" t="s">
        <v>578</v>
      </c>
      <c r="I184" s="189" t="s">
        <v>1040</v>
      </c>
      <c r="J184" s="190" t="s">
        <v>579</v>
      </c>
      <c r="K184" s="191">
        <v>100</v>
      </c>
      <c r="L184" s="192">
        <v>2550000</v>
      </c>
      <c r="M184" s="192">
        <f t="shared" si="18"/>
        <v>255000000</v>
      </c>
      <c r="N184" s="192"/>
      <c r="O184" s="192"/>
      <c r="P184" s="192"/>
      <c r="Q184" s="192"/>
      <c r="R184" s="192"/>
      <c r="S184" s="192"/>
      <c r="T184" s="192"/>
      <c r="U184" s="192"/>
      <c r="V184" s="192"/>
      <c r="W184" s="192"/>
      <c r="X184" s="192"/>
      <c r="Y184" s="192">
        <f t="shared" si="27"/>
        <v>0</v>
      </c>
      <c r="Z184" s="192"/>
      <c r="AA184" s="192"/>
      <c r="AB184" s="192"/>
      <c r="AC184" s="192"/>
      <c r="AD184" s="192"/>
      <c r="AE184" s="192"/>
      <c r="AF184" s="192"/>
      <c r="AG184" s="192"/>
      <c r="AH184" s="192">
        <v>85000000</v>
      </c>
      <c r="AI184" s="192"/>
      <c r="AJ184" s="192"/>
      <c r="AK184" s="192">
        <f t="shared" si="28"/>
        <v>85000000</v>
      </c>
      <c r="AL184" s="192"/>
      <c r="AM184" s="192"/>
      <c r="AN184" s="192"/>
      <c r="AO184" s="192"/>
      <c r="AP184" s="192"/>
      <c r="AQ184" s="192"/>
      <c r="AR184" s="192"/>
      <c r="AS184" s="192"/>
      <c r="AT184" s="192">
        <v>85000000</v>
      </c>
      <c r="AU184" s="192"/>
      <c r="AV184" s="192"/>
      <c r="AW184" s="192">
        <f t="shared" si="29"/>
        <v>85000000</v>
      </c>
      <c r="AX184" s="192"/>
      <c r="AY184" s="192"/>
      <c r="AZ184" s="192"/>
      <c r="BA184" s="192"/>
      <c r="BB184" s="192"/>
      <c r="BC184" s="192"/>
      <c r="BD184" s="192"/>
      <c r="BE184" s="192"/>
      <c r="BF184" s="192">
        <v>85000000</v>
      </c>
      <c r="BG184" s="192"/>
      <c r="BH184" s="192"/>
      <c r="BI184" s="192">
        <f t="shared" si="30"/>
        <v>85000000</v>
      </c>
      <c r="BJ184" s="192">
        <f t="shared" si="26"/>
        <v>255000000</v>
      </c>
    </row>
    <row r="185" spans="1:62" ht="20.45">
      <c r="A185" s="658"/>
      <c r="B185" s="652"/>
      <c r="C185" s="652"/>
      <c r="D185" s="652"/>
      <c r="E185" s="654">
        <v>1702</v>
      </c>
      <c r="F185" s="652"/>
      <c r="G185" s="194">
        <v>1702010</v>
      </c>
      <c r="H185" s="190" t="s">
        <v>1041</v>
      </c>
      <c r="I185" s="194">
        <v>170201000</v>
      </c>
      <c r="J185" s="190" t="s">
        <v>1042</v>
      </c>
      <c r="K185" s="191">
        <v>300</v>
      </c>
      <c r="L185" s="192">
        <v>800000</v>
      </c>
      <c r="M185" s="192">
        <f t="shared" si="18"/>
        <v>240000000</v>
      </c>
      <c r="N185" s="192"/>
      <c r="O185" s="192"/>
      <c r="P185" s="192"/>
      <c r="Q185" s="192"/>
      <c r="R185" s="192"/>
      <c r="S185" s="192">
        <v>60000000</v>
      </c>
      <c r="T185" s="192"/>
      <c r="U185" s="192"/>
      <c r="V185" s="192"/>
      <c r="W185" s="192"/>
      <c r="X185" s="192"/>
      <c r="Y185" s="192">
        <f t="shared" si="27"/>
        <v>60000000</v>
      </c>
      <c r="Z185" s="192">
        <v>60000000</v>
      </c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2"/>
      <c r="AK185" s="192">
        <f t="shared" si="28"/>
        <v>60000000</v>
      </c>
      <c r="AL185" s="192">
        <v>20000000</v>
      </c>
      <c r="AM185" s="192"/>
      <c r="AN185" s="192"/>
      <c r="AO185" s="192"/>
      <c r="AP185" s="192"/>
      <c r="AQ185" s="192">
        <v>40000000</v>
      </c>
      <c r="AR185" s="192"/>
      <c r="AS185" s="192"/>
      <c r="AT185" s="192"/>
      <c r="AU185" s="192"/>
      <c r="AV185" s="192"/>
      <c r="AW185" s="192">
        <f t="shared" si="29"/>
        <v>60000000</v>
      </c>
      <c r="AX185" s="192">
        <v>20000000</v>
      </c>
      <c r="AY185" s="192"/>
      <c r="AZ185" s="192"/>
      <c r="BA185" s="192"/>
      <c r="BB185" s="192"/>
      <c r="BC185" s="192">
        <v>40000000</v>
      </c>
      <c r="BD185" s="192"/>
      <c r="BE185" s="192"/>
      <c r="BF185" s="192"/>
      <c r="BG185" s="192"/>
      <c r="BH185" s="192"/>
      <c r="BI185" s="192">
        <f t="shared" si="30"/>
        <v>60000000</v>
      </c>
      <c r="BJ185" s="192">
        <f t="shared" si="26"/>
        <v>240000000</v>
      </c>
    </row>
    <row r="186" spans="1:62" ht="20.45">
      <c r="A186" s="658"/>
      <c r="B186" s="653"/>
      <c r="C186" s="653"/>
      <c r="D186" s="652"/>
      <c r="E186" s="653"/>
      <c r="F186" s="653"/>
      <c r="G186" s="194">
        <v>1702023</v>
      </c>
      <c r="H186" s="190" t="s">
        <v>1043</v>
      </c>
      <c r="I186" s="194">
        <v>170202301</v>
      </c>
      <c r="J186" s="190" t="s">
        <v>1044</v>
      </c>
      <c r="K186" s="191">
        <v>1</v>
      </c>
      <c r="L186" s="192">
        <v>60000000</v>
      </c>
      <c r="M186" s="192">
        <f t="shared" si="18"/>
        <v>60000000</v>
      </c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>
        <f t="shared" si="27"/>
        <v>0</v>
      </c>
      <c r="Z186" s="192">
        <v>60000000</v>
      </c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2"/>
      <c r="AK186" s="192">
        <f t="shared" si="28"/>
        <v>60000000</v>
      </c>
      <c r="AL186" s="192"/>
      <c r="AM186" s="192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>
        <f t="shared" si="29"/>
        <v>0</v>
      </c>
      <c r="AX186" s="192"/>
      <c r="AY186" s="192"/>
      <c r="AZ186" s="192"/>
      <c r="BA186" s="192"/>
      <c r="BB186" s="192"/>
      <c r="BC186" s="192"/>
      <c r="BD186" s="192"/>
      <c r="BE186" s="192"/>
      <c r="BF186" s="192"/>
      <c r="BG186" s="192"/>
      <c r="BH186" s="192"/>
      <c r="BI186" s="192">
        <f t="shared" si="30"/>
        <v>0</v>
      </c>
      <c r="BJ186" s="192">
        <f t="shared" si="26"/>
        <v>60000000</v>
      </c>
    </row>
    <row r="187" spans="1:62" ht="20.45">
      <c r="A187" s="658"/>
      <c r="B187" s="195">
        <v>17</v>
      </c>
      <c r="C187" s="195" t="s">
        <v>510</v>
      </c>
      <c r="D187" s="652"/>
      <c r="E187" s="195">
        <v>1709</v>
      </c>
      <c r="F187" s="195" t="s">
        <v>988</v>
      </c>
      <c r="G187" s="195">
        <v>1709078</v>
      </c>
      <c r="H187" s="196" t="s">
        <v>517</v>
      </c>
      <c r="I187" s="195" t="s">
        <v>994</v>
      </c>
      <c r="J187" s="196" t="s">
        <v>518</v>
      </c>
      <c r="K187" s="197">
        <v>1</v>
      </c>
      <c r="L187" s="193">
        <v>500000000</v>
      </c>
      <c r="M187" s="193">
        <f t="shared" si="18"/>
        <v>500000000</v>
      </c>
      <c r="N187" s="193"/>
      <c r="O187" s="193"/>
      <c r="P187" s="193"/>
      <c r="Q187" s="193"/>
      <c r="R187" s="193"/>
      <c r="S187" s="193"/>
      <c r="T187" s="193"/>
      <c r="U187" s="193"/>
      <c r="V187" s="193"/>
      <c r="W187" s="193"/>
      <c r="X187" s="193"/>
      <c r="Y187" s="192">
        <f t="shared" si="27"/>
        <v>0</v>
      </c>
      <c r="Z187" s="193"/>
      <c r="AA187" s="193"/>
      <c r="AB187" s="193"/>
      <c r="AC187" s="193"/>
      <c r="AD187" s="193"/>
      <c r="AE187" s="193"/>
      <c r="AF187" s="193"/>
      <c r="AG187" s="193"/>
      <c r="AH187" s="193"/>
      <c r="AI187" s="193"/>
      <c r="AJ187" s="193"/>
      <c r="AK187" s="192">
        <f t="shared" si="28"/>
        <v>0</v>
      </c>
      <c r="AL187" s="193">
        <v>500000000</v>
      </c>
      <c r="AM187" s="193"/>
      <c r="AN187" s="193"/>
      <c r="AO187" s="193"/>
      <c r="AP187" s="193"/>
      <c r="AQ187" s="193"/>
      <c r="AR187" s="193"/>
      <c r="AS187" s="193"/>
      <c r="AT187" s="193"/>
      <c r="AU187" s="193"/>
      <c r="AV187" s="193"/>
      <c r="AW187" s="192">
        <f t="shared" si="29"/>
        <v>500000000</v>
      </c>
      <c r="AX187" s="193"/>
      <c r="AY187" s="193"/>
      <c r="AZ187" s="193"/>
      <c r="BA187" s="193"/>
      <c r="BB187" s="193"/>
      <c r="BC187" s="193"/>
      <c r="BD187" s="193"/>
      <c r="BE187" s="193"/>
      <c r="BF187" s="193"/>
      <c r="BG187" s="193"/>
      <c r="BH187" s="193"/>
      <c r="BI187" s="192">
        <f t="shared" si="30"/>
        <v>0</v>
      </c>
      <c r="BJ187" s="192">
        <f t="shared" si="26"/>
        <v>500000000</v>
      </c>
    </row>
    <row r="188" spans="1:62" ht="30.6">
      <c r="A188" s="658"/>
      <c r="B188" s="654">
        <v>35</v>
      </c>
      <c r="C188" s="654" t="s">
        <v>519</v>
      </c>
      <c r="D188" s="652"/>
      <c r="E188" s="654">
        <v>3502</v>
      </c>
      <c r="F188" s="654" t="s">
        <v>995</v>
      </c>
      <c r="G188" s="189">
        <v>3502010</v>
      </c>
      <c r="H188" s="190" t="s">
        <v>521</v>
      </c>
      <c r="I188" s="189" t="s">
        <v>996</v>
      </c>
      <c r="J188" s="190" t="s">
        <v>522</v>
      </c>
      <c r="K188" s="191">
        <v>2</v>
      </c>
      <c r="L188" s="192">
        <v>40000000</v>
      </c>
      <c r="M188" s="192">
        <f t="shared" si="18"/>
        <v>80000000</v>
      </c>
      <c r="N188" s="192"/>
      <c r="O188" s="192"/>
      <c r="P188" s="192"/>
      <c r="Q188" s="192"/>
      <c r="R188" s="192"/>
      <c r="S188" s="192"/>
      <c r="T188" s="192"/>
      <c r="U188" s="192"/>
      <c r="V188" s="192"/>
      <c r="W188" s="192"/>
      <c r="X188" s="192"/>
      <c r="Y188" s="192">
        <f t="shared" si="27"/>
        <v>0</v>
      </c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2"/>
      <c r="AK188" s="192">
        <f t="shared" si="28"/>
        <v>0</v>
      </c>
      <c r="AL188" s="192">
        <v>40000000</v>
      </c>
      <c r="AM188" s="192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>
        <f t="shared" si="29"/>
        <v>40000000</v>
      </c>
      <c r="AX188" s="192">
        <v>40000000</v>
      </c>
      <c r="AY188" s="192"/>
      <c r="AZ188" s="192"/>
      <c r="BA188" s="192"/>
      <c r="BB188" s="192"/>
      <c r="BC188" s="192"/>
      <c r="BD188" s="192"/>
      <c r="BE188" s="192"/>
      <c r="BF188" s="192"/>
      <c r="BG188" s="192"/>
      <c r="BH188" s="192"/>
      <c r="BI188" s="192">
        <f t="shared" si="30"/>
        <v>40000000</v>
      </c>
      <c r="BJ188" s="192">
        <f t="shared" si="26"/>
        <v>80000000</v>
      </c>
    </row>
    <row r="189" spans="1:62" ht="20.45">
      <c r="A189" s="658"/>
      <c r="B189" s="652"/>
      <c r="C189" s="652" t="s">
        <v>519</v>
      </c>
      <c r="D189" s="652"/>
      <c r="E189" s="652">
        <v>3502</v>
      </c>
      <c r="F189" s="652" t="s">
        <v>520</v>
      </c>
      <c r="G189" s="189">
        <v>3502019</v>
      </c>
      <c r="H189" s="190" t="s">
        <v>523</v>
      </c>
      <c r="I189" s="189" t="s">
        <v>997</v>
      </c>
      <c r="J189" s="190" t="s">
        <v>524</v>
      </c>
      <c r="K189" s="191">
        <v>50</v>
      </c>
      <c r="L189" s="192">
        <v>1000000</v>
      </c>
      <c r="M189" s="192">
        <f t="shared" si="18"/>
        <v>50000000</v>
      </c>
      <c r="N189" s="192"/>
      <c r="O189" s="192"/>
      <c r="P189" s="192"/>
      <c r="Q189" s="192"/>
      <c r="R189" s="192"/>
      <c r="S189" s="192">
        <v>10000000</v>
      </c>
      <c r="T189" s="192"/>
      <c r="U189" s="192"/>
      <c r="V189" s="192"/>
      <c r="W189" s="192"/>
      <c r="X189" s="192"/>
      <c r="Y189" s="192">
        <f t="shared" si="27"/>
        <v>10000000</v>
      </c>
      <c r="Z189" s="192"/>
      <c r="AA189" s="192"/>
      <c r="AB189" s="192"/>
      <c r="AC189" s="192"/>
      <c r="AD189" s="192"/>
      <c r="AE189" s="192">
        <v>10000000</v>
      </c>
      <c r="AF189" s="192"/>
      <c r="AG189" s="192"/>
      <c r="AH189" s="192"/>
      <c r="AI189" s="192"/>
      <c r="AJ189" s="192"/>
      <c r="AK189" s="192">
        <f t="shared" si="28"/>
        <v>10000000</v>
      </c>
      <c r="AL189" s="192"/>
      <c r="AM189" s="192"/>
      <c r="AN189" s="192"/>
      <c r="AO189" s="192"/>
      <c r="AP189" s="192"/>
      <c r="AQ189" s="192">
        <v>15000000</v>
      </c>
      <c r="AR189" s="192"/>
      <c r="AS189" s="192"/>
      <c r="AT189" s="192"/>
      <c r="AU189" s="192"/>
      <c r="AV189" s="192"/>
      <c r="AW189" s="192">
        <f t="shared" si="29"/>
        <v>15000000</v>
      </c>
      <c r="AX189" s="192"/>
      <c r="AY189" s="192"/>
      <c r="AZ189" s="192"/>
      <c r="BA189" s="192"/>
      <c r="BB189" s="192"/>
      <c r="BC189" s="192">
        <v>15000000</v>
      </c>
      <c r="BD189" s="192"/>
      <c r="BE189" s="192"/>
      <c r="BF189" s="192"/>
      <c r="BG189" s="192"/>
      <c r="BH189" s="192"/>
      <c r="BI189" s="192">
        <f t="shared" si="30"/>
        <v>15000000</v>
      </c>
      <c r="BJ189" s="192">
        <f t="shared" si="26"/>
        <v>50000000</v>
      </c>
    </row>
    <row r="190" spans="1:62" ht="20.45">
      <c r="A190" s="658"/>
      <c r="B190" s="652"/>
      <c r="C190" s="652" t="s">
        <v>519</v>
      </c>
      <c r="D190" s="652"/>
      <c r="E190" s="652">
        <v>3502</v>
      </c>
      <c r="F190" s="652" t="s">
        <v>520</v>
      </c>
      <c r="G190" s="189">
        <v>3502022</v>
      </c>
      <c r="H190" s="190" t="s">
        <v>525</v>
      </c>
      <c r="I190" s="189" t="s">
        <v>998</v>
      </c>
      <c r="J190" s="190" t="s">
        <v>526</v>
      </c>
      <c r="K190" s="191">
        <v>5</v>
      </c>
      <c r="L190" s="192">
        <v>5000000</v>
      </c>
      <c r="M190" s="192">
        <f t="shared" si="18"/>
        <v>25000000</v>
      </c>
      <c r="N190" s="192"/>
      <c r="O190" s="192"/>
      <c r="P190" s="192"/>
      <c r="Q190" s="192"/>
      <c r="R190" s="192"/>
      <c r="S190" s="192"/>
      <c r="T190" s="192"/>
      <c r="U190" s="192"/>
      <c r="V190" s="192"/>
      <c r="W190" s="192"/>
      <c r="X190" s="192"/>
      <c r="Y190" s="192">
        <f t="shared" si="27"/>
        <v>0</v>
      </c>
      <c r="Z190" s="192"/>
      <c r="AA190" s="192"/>
      <c r="AB190" s="192"/>
      <c r="AC190" s="192"/>
      <c r="AD190" s="192"/>
      <c r="AE190" s="192">
        <v>5000000</v>
      </c>
      <c r="AF190" s="192"/>
      <c r="AG190" s="192"/>
      <c r="AH190" s="192"/>
      <c r="AI190" s="192"/>
      <c r="AJ190" s="192"/>
      <c r="AK190" s="192">
        <f t="shared" si="28"/>
        <v>5000000</v>
      </c>
      <c r="AL190" s="192"/>
      <c r="AM190" s="192"/>
      <c r="AN190" s="192"/>
      <c r="AO190" s="192"/>
      <c r="AP190" s="192"/>
      <c r="AQ190" s="192">
        <v>10000000</v>
      </c>
      <c r="AR190" s="192"/>
      <c r="AS190" s="192"/>
      <c r="AT190" s="192"/>
      <c r="AU190" s="192"/>
      <c r="AV190" s="192"/>
      <c r="AW190" s="192">
        <f t="shared" si="29"/>
        <v>10000000</v>
      </c>
      <c r="AX190" s="192"/>
      <c r="AY190" s="192"/>
      <c r="AZ190" s="192"/>
      <c r="BA190" s="192"/>
      <c r="BB190" s="192"/>
      <c r="BC190" s="192">
        <v>10000000</v>
      </c>
      <c r="BD190" s="192"/>
      <c r="BE190" s="192"/>
      <c r="BF190" s="192"/>
      <c r="BG190" s="192"/>
      <c r="BH190" s="192"/>
      <c r="BI190" s="192">
        <f t="shared" si="30"/>
        <v>10000000</v>
      </c>
      <c r="BJ190" s="192">
        <f t="shared" si="26"/>
        <v>25000000</v>
      </c>
    </row>
    <row r="191" spans="1:62" ht="20.45">
      <c r="A191" s="658"/>
      <c r="B191" s="652"/>
      <c r="C191" s="652" t="s">
        <v>519</v>
      </c>
      <c r="D191" s="652"/>
      <c r="E191" s="652">
        <v>3502</v>
      </c>
      <c r="F191" s="652" t="s">
        <v>520</v>
      </c>
      <c r="G191" s="189">
        <v>3502024</v>
      </c>
      <c r="H191" s="190" t="s">
        <v>527</v>
      </c>
      <c r="I191" s="189" t="s">
        <v>999</v>
      </c>
      <c r="J191" s="190" t="s">
        <v>528</v>
      </c>
      <c r="K191" s="191">
        <v>5</v>
      </c>
      <c r="L191" s="192">
        <v>20000000</v>
      </c>
      <c r="M191" s="192">
        <f t="shared" si="18"/>
        <v>100000000</v>
      </c>
      <c r="N191" s="192"/>
      <c r="O191" s="192"/>
      <c r="P191" s="192"/>
      <c r="Q191" s="192"/>
      <c r="R191" s="192"/>
      <c r="S191" s="192"/>
      <c r="T191" s="192"/>
      <c r="U191" s="192"/>
      <c r="V191" s="192"/>
      <c r="W191" s="192"/>
      <c r="X191" s="192"/>
      <c r="Y191" s="192">
        <f t="shared" si="27"/>
        <v>0</v>
      </c>
      <c r="Z191" s="192">
        <v>10000000</v>
      </c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2"/>
      <c r="AK191" s="192">
        <f t="shared" si="28"/>
        <v>10000000</v>
      </c>
      <c r="AL191" s="192">
        <v>40000000</v>
      </c>
      <c r="AM191" s="192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>
        <f t="shared" si="29"/>
        <v>40000000</v>
      </c>
      <c r="AX191" s="192">
        <v>50000000</v>
      </c>
      <c r="AY191" s="192"/>
      <c r="AZ191" s="192"/>
      <c r="BA191" s="192"/>
      <c r="BB191" s="192"/>
      <c r="BC191" s="192"/>
      <c r="BD191" s="192"/>
      <c r="BE191" s="192"/>
      <c r="BF191" s="192"/>
      <c r="BG191" s="192"/>
      <c r="BH191" s="192"/>
      <c r="BI191" s="192">
        <f t="shared" si="30"/>
        <v>50000000</v>
      </c>
      <c r="BJ191" s="192">
        <f t="shared" si="26"/>
        <v>100000000</v>
      </c>
    </row>
    <row r="192" spans="1:62" ht="20.45">
      <c r="A192" s="658"/>
      <c r="B192" s="652"/>
      <c r="C192" s="652" t="s">
        <v>519</v>
      </c>
      <c r="D192" s="652"/>
      <c r="E192" s="652">
        <v>3502</v>
      </c>
      <c r="F192" s="652" t="s">
        <v>520</v>
      </c>
      <c r="G192" s="189">
        <v>3502025</v>
      </c>
      <c r="H192" s="190" t="s">
        <v>529</v>
      </c>
      <c r="I192" s="189" t="s">
        <v>1000</v>
      </c>
      <c r="J192" s="190" t="s">
        <v>530</v>
      </c>
      <c r="K192" s="191">
        <v>2</v>
      </c>
      <c r="L192" s="192">
        <v>50000000</v>
      </c>
      <c r="M192" s="192">
        <f t="shared" si="18"/>
        <v>100000000</v>
      </c>
      <c r="N192" s="192"/>
      <c r="O192" s="192"/>
      <c r="P192" s="192"/>
      <c r="Q192" s="192"/>
      <c r="R192" s="192"/>
      <c r="S192" s="192"/>
      <c r="T192" s="192"/>
      <c r="U192" s="192"/>
      <c r="V192" s="192"/>
      <c r="W192" s="192"/>
      <c r="X192" s="192"/>
      <c r="Y192" s="192">
        <f t="shared" si="27"/>
        <v>0</v>
      </c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2"/>
      <c r="AK192" s="192">
        <f t="shared" si="28"/>
        <v>0</v>
      </c>
      <c r="AL192" s="192">
        <v>50000000</v>
      </c>
      <c r="AM192" s="192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>
        <f t="shared" si="29"/>
        <v>50000000</v>
      </c>
      <c r="AX192" s="192">
        <v>50000000</v>
      </c>
      <c r="AY192" s="192"/>
      <c r="AZ192" s="192"/>
      <c r="BA192" s="192"/>
      <c r="BB192" s="192"/>
      <c r="BC192" s="192"/>
      <c r="BD192" s="192"/>
      <c r="BE192" s="192"/>
      <c r="BF192" s="192"/>
      <c r="BG192" s="192"/>
      <c r="BH192" s="192"/>
      <c r="BI192" s="192">
        <f t="shared" si="30"/>
        <v>50000000</v>
      </c>
      <c r="BJ192" s="192">
        <f t="shared" si="26"/>
        <v>100000000</v>
      </c>
    </row>
    <row r="193" spans="1:62" ht="20.45">
      <c r="A193" s="658"/>
      <c r="B193" s="652"/>
      <c r="C193" s="652" t="s">
        <v>519</v>
      </c>
      <c r="D193" s="652"/>
      <c r="E193" s="652">
        <v>3502</v>
      </c>
      <c r="F193" s="652" t="s">
        <v>520</v>
      </c>
      <c r="G193" s="189">
        <v>3502039</v>
      </c>
      <c r="H193" s="190" t="s">
        <v>531</v>
      </c>
      <c r="I193" s="189" t="s">
        <v>1001</v>
      </c>
      <c r="J193" s="190" t="s">
        <v>532</v>
      </c>
      <c r="K193" s="191">
        <v>2</v>
      </c>
      <c r="L193" s="192">
        <v>50000000</v>
      </c>
      <c r="M193" s="192">
        <f t="shared" si="18"/>
        <v>100000000</v>
      </c>
      <c r="N193" s="192"/>
      <c r="O193" s="192"/>
      <c r="P193" s="192"/>
      <c r="Q193" s="192"/>
      <c r="R193" s="192"/>
      <c r="S193" s="192"/>
      <c r="T193" s="192"/>
      <c r="U193" s="192"/>
      <c r="V193" s="192"/>
      <c r="W193" s="192"/>
      <c r="X193" s="192"/>
      <c r="Y193" s="192">
        <f t="shared" si="27"/>
        <v>0</v>
      </c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2"/>
      <c r="AK193" s="192">
        <f t="shared" si="28"/>
        <v>0</v>
      </c>
      <c r="AL193" s="192">
        <v>50000000</v>
      </c>
      <c r="AM193" s="192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>
        <f t="shared" si="29"/>
        <v>50000000</v>
      </c>
      <c r="AX193" s="192">
        <v>50000000</v>
      </c>
      <c r="AY193" s="192"/>
      <c r="AZ193" s="192"/>
      <c r="BA193" s="192"/>
      <c r="BB193" s="192"/>
      <c r="BC193" s="192"/>
      <c r="BD193" s="192"/>
      <c r="BE193" s="192"/>
      <c r="BF193" s="192"/>
      <c r="BG193" s="192"/>
      <c r="BH193" s="192"/>
      <c r="BI193" s="192">
        <f t="shared" si="30"/>
        <v>50000000</v>
      </c>
      <c r="BJ193" s="192">
        <f t="shared" si="26"/>
        <v>100000000</v>
      </c>
    </row>
    <row r="194" spans="1:62">
      <c r="A194" s="658"/>
      <c r="B194" s="652"/>
      <c r="C194" s="652" t="s">
        <v>519</v>
      </c>
      <c r="D194" s="652"/>
      <c r="E194" s="652">
        <v>3502</v>
      </c>
      <c r="F194" s="652" t="s">
        <v>520</v>
      </c>
      <c r="G194" s="189">
        <v>3502045</v>
      </c>
      <c r="H194" s="190" t="s">
        <v>533</v>
      </c>
      <c r="I194" s="189" t="s">
        <v>1002</v>
      </c>
      <c r="J194" s="190" t="s">
        <v>340</v>
      </c>
      <c r="K194" s="191">
        <v>2</v>
      </c>
      <c r="L194" s="192">
        <v>10000000</v>
      </c>
      <c r="M194" s="192">
        <f t="shared" si="18"/>
        <v>20000000</v>
      </c>
      <c r="N194" s="192"/>
      <c r="O194" s="192"/>
      <c r="P194" s="192"/>
      <c r="Q194" s="192"/>
      <c r="R194" s="192"/>
      <c r="S194" s="192"/>
      <c r="T194" s="192"/>
      <c r="U194" s="192"/>
      <c r="V194" s="192"/>
      <c r="W194" s="192"/>
      <c r="X194" s="192"/>
      <c r="Y194" s="192">
        <f t="shared" si="27"/>
        <v>0</v>
      </c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2"/>
      <c r="AK194" s="192">
        <f t="shared" si="28"/>
        <v>0</v>
      </c>
      <c r="AL194" s="192"/>
      <c r="AM194" s="192"/>
      <c r="AN194" s="192"/>
      <c r="AO194" s="192"/>
      <c r="AP194" s="192"/>
      <c r="AQ194" s="192">
        <v>10000000</v>
      </c>
      <c r="AR194" s="192"/>
      <c r="AS194" s="192"/>
      <c r="AT194" s="192"/>
      <c r="AU194" s="192"/>
      <c r="AV194" s="192"/>
      <c r="AW194" s="192">
        <f t="shared" si="29"/>
        <v>10000000</v>
      </c>
      <c r="AX194" s="192"/>
      <c r="AY194" s="192"/>
      <c r="AZ194" s="192"/>
      <c r="BA194" s="192"/>
      <c r="BB194" s="192"/>
      <c r="BC194" s="192">
        <v>10000000</v>
      </c>
      <c r="BD194" s="192"/>
      <c r="BE194" s="192"/>
      <c r="BF194" s="192"/>
      <c r="BG194" s="192"/>
      <c r="BH194" s="192"/>
      <c r="BI194" s="192">
        <f t="shared" si="30"/>
        <v>10000000</v>
      </c>
      <c r="BJ194" s="192">
        <f t="shared" si="26"/>
        <v>20000000</v>
      </c>
    </row>
    <row r="195" spans="1:62">
      <c r="A195" s="658"/>
      <c r="B195" s="652"/>
      <c r="C195" s="652" t="s">
        <v>519</v>
      </c>
      <c r="D195" s="652"/>
      <c r="E195" s="652">
        <v>3502</v>
      </c>
      <c r="F195" s="652" t="s">
        <v>520</v>
      </c>
      <c r="G195" s="189">
        <v>3502046</v>
      </c>
      <c r="H195" s="190" t="s">
        <v>534</v>
      </c>
      <c r="I195" s="189" t="s">
        <v>1003</v>
      </c>
      <c r="J195" s="190" t="s">
        <v>357</v>
      </c>
      <c r="K195" s="191">
        <v>3</v>
      </c>
      <c r="L195" s="192">
        <v>15000000</v>
      </c>
      <c r="M195" s="192">
        <f t="shared" ref="M195:M258" si="31">+K195*L195</f>
        <v>45000000</v>
      </c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>
        <f t="shared" si="27"/>
        <v>0</v>
      </c>
      <c r="Z195" s="192">
        <v>15000000</v>
      </c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>
        <f t="shared" si="28"/>
        <v>15000000</v>
      </c>
      <c r="AL195" s="192">
        <v>15000000</v>
      </c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>
        <f t="shared" si="29"/>
        <v>15000000</v>
      </c>
      <c r="AX195" s="192">
        <v>15000000</v>
      </c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>
        <f t="shared" si="30"/>
        <v>15000000</v>
      </c>
      <c r="BJ195" s="192">
        <f t="shared" si="26"/>
        <v>45000000</v>
      </c>
    </row>
    <row r="196" spans="1:62">
      <c r="A196" s="658"/>
      <c r="B196" s="652"/>
      <c r="C196" s="652" t="s">
        <v>519</v>
      </c>
      <c r="D196" s="652"/>
      <c r="E196" s="652">
        <v>3502</v>
      </c>
      <c r="F196" s="652" t="s">
        <v>520</v>
      </c>
      <c r="G196" s="189">
        <v>3502050</v>
      </c>
      <c r="H196" s="190" t="s">
        <v>535</v>
      </c>
      <c r="I196" s="189" t="s">
        <v>1004</v>
      </c>
      <c r="J196" s="190" t="s">
        <v>535</v>
      </c>
      <c r="K196" s="191">
        <v>1</v>
      </c>
      <c r="L196" s="192"/>
      <c r="M196" s="192">
        <f t="shared" si="31"/>
        <v>0</v>
      </c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>
        <f t="shared" si="27"/>
        <v>0</v>
      </c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>
        <f t="shared" si="28"/>
        <v>0</v>
      </c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>
        <f t="shared" si="29"/>
        <v>0</v>
      </c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>
        <f t="shared" si="30"/>
        <v>0</v>
      </c>
      <c r="BJ196" s="192">
        <f t="shared" si="26"/>
        <v>0</v>
      </c>
    </row>
    <row r="197" spans="1:62" ht="20.45">
      <c r="A197" s="658"/>
      <c r="B197" s="652"/>
      <c r="C197" s="652"/>
      <c r="D197" s="652"/>
      <c r="E197" s="652"/>
      <c r="F197" s="652"/>
      <c r="G197" s="198" t="s">
        <v>1009</v>
      </c>
      <c r="H197" s="190" t="s">
        <v>1010</v>
      </c>
      <c r="I197" s="194" t="s">
        <v>1011</v>
      </c>
      <c r="J197" s="190" t="s">
        <v>1012</v>
      </c>
      <c r="K197" s="191">
        <v>4</v>
      </c>
      <c r="L197" s="192">
        <v>6000000</v>
      </c>
      <c r="M197" s="192">
        <f t="shared" si="31"/>
        <v>24000000</v>
      </c>
      <c r="N197" s="192"/>
      <c r="O197" s="192"/>
      <c r="P197" s="192"/>
      <c r="Q197" s="192"/>
      <c r="R197" s="192"/>
      <c r="S197" s="192"/>
      <c r="T197" s="192"/>
      <c r="U197" s="192"/>
      <c r="V197" s="192"/>
      <c r="W197" s="192"/>
      <c r="X197" s="192"/>
      <c r="Y197" s="192">
        <f t="shared" si="27"/>
        <v>0</v>
      </c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2"/>
      <c r="AK197" s="192">
        <f t="shared" si="28"/>
        <v>0</v>
      </c>
      <c r="AL197" s="192">
        <v>12000000</v>
      </c>
      <c r="AM197" s="192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>
        <f t="shared" si="29"/>
        <v>12000000</v>
      </c>
      <c r="AX197" s="192">
        <v>12000000</v>
      </c>
      <c r="AY197" s="192"/>
      <c r="AZ197" s="192"/>
      <c r="BA197" s="192"/>
      <c r="BB197" s="192"/>
      <c r="BC197" s="192"/>
      <c r="BD197" s="192"/>
      <c r="BE197" s="192"/>
      <c r="BF197" s="192"/>
      <c r="BG197" s="192"/>
      <c r="BH197" s="192"/>
      <c r="BI197" s="192">
        <f t="shared" si="30"/>
        <v>12000000</v>
      </c>
      <c r="BJ197" s="192">
        <f t="shared" si="26"/>
        <v>24000000</v>
      </c>
    </row>
    <row r="198" spans="1:62">
      <c r="A198" s="658"/>
      <c r="B198" s="653"/>
      <c r="C198" s="653" t="s">
        <v>519</v>
      </c>
      <c r="D198" s="652"/>
      <c r="E198" s="653">
        <v>3502</v>
      </c>
      <c r="F198" s="653" t="s">
        <v>520</v>
      </c>
      <c r="G198" s="189">
        <v>3502059</v>
      </c>
      <c r="H198" s="190" t="s">
        <v>536</v>
      </c>
      <c r="I198" s="189" t="s">
        <v>1013</v>
      </c>
      <c r="J198" s="190" t="s">
        <v>537</v>
      </c>
      <c r="K198" s="191">
        <v>1</v>
      </c>
      <c r="L198" s="192">
        <v>30000000</v>
      </c>
      <c r="M198" s="192">
        <f t="shared" si="31"/>
        <v>30000000</v>
      </c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>
        <f t="shared" si="27"/>
        <v>0</v>
      </c>
      <c r="Z198" s="192">
        <v>5000000</v>
      </c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>
        <f t="shared" si="28"/>
        <v>5000000</v>
      </c>
      <c r="AL198" s="192">
        <v>25000000</v>
      </c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>
        <f t="shared" si="29"/>
        <v>25000000</v>
      </c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>
        <f t="shared" si="30"/>
        <v>0</v>
      </c>
      <c r="BJ198" s="192">
        <f t="shared" si="26"/>
        <v>30000000</v>
      </c>
    </row>
    <row r="199" spans="1:62" ht="20.45">
      <c r="A199" s="658"/>
      <c r="B199" s="654">
        <v>36</v>
      </c>
      <c r="C199" s="654" t="s">
        <v>365</v>
      </c>
      <c r="D199" s="652"/>
      <c r="E199" s="189">
        <v>3601</v>
      </c>
      <c r="F199" s="654" t="s">
        <v>1029</v>
      </c>
      <c r="G199" s="189">
        <v>3601009</v>
      </c>
      <c r="H199" s="190" t="s">
        <v>564</v>
      </c>
      <c r="I199" s="189" t="s">
        <v>1030</v>
      </c>
      <c r="J199" s="190" t="s">
        <v>319</v>
      </c>
      <c r="K199" s="191">
        <v>4</v>
      </c>
      <c r="L199" s="192">
        <v>3000000</v>
      </c>
      <c r="M199" s="192">
        <f t="shared" si="31"/>
        <v>12000000</v>
      </c>
      <c r="N199" s="192"/>
      <c r="O199" s="192"/>
      <c r="P199" s="192"/>
      <c r="Q199" s="192"/>
      <c r="R199" s="192"/>
      <c r="S199" s="192"/>
      <c r="T199" s="192"/>
      <c r="U199" s="192"/>
      <c r="V199" s="192"/>
      <c r="W199" s="192"/>
      <c r="X199" s="192"/>
      <c r="Y199" s="192">
        <f t="shared" si="27"/>
        <v>0</v>
      </c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2"/>
      <c r="AK199" s="192">
        <f t="shared" si="28"/>
        <v>0</v>
      </c>
      <c r="AL199" s="192">
        <v>6000000</v>
      </c>
      <c r="AM199" s="192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>
        <f t="shared" si="29"/>
        <v>6000000</v>
      </c>
      <c r="AX199" s="192">
        <v>6000000</v>
      </c>
      <c r="AY199" s="192"/>
      <c r="AZ199" s="192"/>
      <c r="BA199" s="192"/>
      <c r="BB199" s="192"/>
      <c r="BC199" s="192"/>
      <c r="BD199" s="192"/>
      <c r="BE199" s="192"/>
      <c r="BF199" s="192"/>
      <c r="BG199" s="192"/>
      <c r="BH199" s="192"/>
      <c r="BI199" s="192">
        <f t="shared" si="30"/>
        <v>6000000</v>
      </c>
      <c r="BJ199" s="192">
        <f t="shared" si="26"/>
        <v>12000000</v>
      </c>
    </row>
    <row r="200" spans="1:62" ht="20.45">
      <c r="A200" s="658"/>
      <c r="B200" s="652"/>
      <c r="C200" s="652"/>
      <c r="D200" s="652"/>
      <c r="E200" s="654">
        <v>3602</v>
      </c>
      <c r="F200" s="652"/>
      <c r="G200" s="189">
        <v>3602002</v>
      </c>
      <c r="H200" s="190" t="s">
        <v>566</v>
      </c>
      <c r="I200" s="189" t="s">
        <v>1031</v>
      </c>
      <c r="J200" s="190" t="s">
        <v>319</v>
      </c>
      <c r="K200" s="191">
        <v>4</v>
      </c>
      <c r="L200" s="192">
        <v>3000000</v>
      </c>
      <c r="M200" s="192">
        <f t="shared" si="31"/>
        <v>12000000</v>
      </c>
      <c r="N200" s="192"/>
      <c r="O200" s="192"/>
      <c r="P200" s="192"/>
      <c r="Q200" s="192"/>
      <c r="R200" s="192"/>
      <c r="S200" s="192"/>
      <c r="T200" s="192"/>
      <c r="U200" s="192"/>
      <c r="V200" s="192"/>
      <c r="W200" s="192"/>
      <c r="X200" s="192"/>
      <c r="Y200" s="192">
        <f t="shared" si="27"/>
        <v>0</v>
      </c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2"/>
      <c r="AK200" s="192">
        <f t="shared" si="28"/>
        <v>0</v>
      </c>
      <c r="AL200" s="192">
        <v>6000000</v>
      </c>
      <c r="AM200" s="192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>
        <f t="shared" si="29"/>
        <v>6000000</v>
      </c>
      <c r="AX200" s="192">
        <v>6000000</v>
      </c>
      <c r="AY200" s="192"/>
      <c r="AZ200" s="192"/>
      <c r="BA200" s="192"/>
      <c r="BB200" s="192"/>
      <c r="BC200" s="192"/>
      <c r="BD200" s="192"/>
      <c r="BE200" s="192"/>
      <c r="BF200" s="192"/>
      <c r="BG200" s="192"/>
      <c r="BH200" s="192"/>
      <c r="BI200" s="192">
        <f t="shared" si="30"/>
        <v>6000000</v>
      </c>
      <c r="BJ200" s="192">
        <f t="shared" si="26"/>
        <v>12000000</v>
      </c>
    </row>
    <row r="201" spans="1:62" ht="20.45">
      <c r="A201" s="658"/>
      <c r="B201" s="652"/>
      <c r="C201" s="652"/>
      <c r="D201" s="652"/>
      <c r="E201" s="652"/>
      <c r="F201" s="652"/>
      <c r="G201" s="189">
        <v>3602018</v>
      </c>
      <c r="H201" s="190" t="s">
        <v>567</v>
      </c>
      <c r="I201" s="189" t="s">
        <v>1032</v>
      </c>
      <c r="J201" s="190" t="s">
        <v>568</v>
      </c>
      <c r="K201" s="191">
        <v>10</v>
      </c>
      <c r="L201" s="192">
        <v>10000000</v>
      </c>
      <c r="M201" s="192">
        <f t="shared" si="31"/>
        <v>100000000</v>
      </c>
      <c r="N201" s="192"/>
      <c r="O201" s="192"/>
      <c r="P201" s="192"/>
      <c r="Q201" s="192"/>
      <c r="R201" s="192"/>
      <c r="S201" s="192"/>
      <c r="T201" s="192"/>
      <c r="U201" s="192"/>
      <c r="V201" s="192"/>
      <c r="W201" s="192"/>
      <c r="X201" s="192"/>
      <c r="Y201" s="192">
        <f t="shared" si="27"/>
        <v>0</v>
      </c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2"/>
      <c r="AK201" s="192">
        <f t="shared" si="28"/>
        <v>0</v>
      </c>
      <c r="AL201" s="192">
        <v>50000000</v>
      </c>
      <c r="AM201" s="192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>
        <f t="shared" si="29"/>
        <v>50000000</v>
      </c>
      <c r="AX201" s="192">
        <v>50000000</v>
      </c>
      <c r="AY201" s="192"/>
      <c r="AZ201" s="192"/>
      <c r="BA201" s="192"/>
      <c r="BB201" s="192"/>
      <c r="BC201" s="192"/>
      <c r="BD201" s="192"/>
      <c r="BE201" s="192"/>
      <c r="BF201" s="192"/>
      <c r="BG201" s="192"/>
      <c r="BH201" s="192"/>
      <c r="BI201" s="192">
        <f t="shared" si="30"/>
        <v>50000000</v>
      </c>
      <c r="BJ201" s="192">
        <f t="shared" si="26"/>
        <v>100000000</v>
      </c>
    </row>
    <row r="202" spans="1:62">
      <c r="A202" s="658"/>
      <c r="B202" s="652"/>
      <c r="C202" s="652"/>
      <c r="D202" s="652"/>
      <c r="E202" s="653"/>
      <c r="F202" s="652"/>
      <c r="G202" s="189">
        <v>3602032</v>
      </c>
      <c r="H202" s="190" t="s">
        <v>569</v>
      </c>
      <c r="I202" s="189" t="s">
        <v>1033</v>
      </c>
      <c r="J202" s="190" t="s">
        <v>570</v>
      </c>
      <c r="K202" s="191">
        <v>10</v>
      </c>
      <c r="L202" s="192">
        <v>2000000</v>
      </c>
      <c r="M202" s="192">
        <f t="shared" si="31"/>
        <v>20000000</v>
      </c>
      <c r="N202" s="192"/>
      <c r="O202" s="192"/>
      <c r="P202" s="192"/>
      <c r="Q202" s="192"/>
      <c r="R202" s="192"/>
      <c r="S202" s="192"/>
      <c r="T202" s="192"/>
      <c r="U202" s="192"/>
      <c r="V202" s="192"/>
      <c r="W202" s="192"/>
      <c r="X202" s="192"/>
      <c r="Y202" s="192">
        <f t="shared" si="27"/>
        <v>0</v>
      </c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2"/>
      <c r="AK202" s="192">
        <f t="shared" si="28"/>
        <v>0</v>
      </c>
      <c r="AL202" s="192">
        <v>10000000</v>
      </c>
      <c r="AM202" s="192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>
        <f t="shared" si="29"/>
        <v>10000000</v>
      </c>
      <c r="AX202" s="192">
        <v>10000000</v>
      </c>
      <c r="AY202" s="192"/>
      <c r="AZ202" s="192"/>
      <c r="BA202" s="192"/>
      <c r="BB202" s="192"/>
      <c r="BC202" s="192"/>
      <c r="BD202" s="192"/>
      <c r="BE202" s="192"/>
      <c r="BF202" s="192"/>
      <c r="BG202" s="192"/>
      <c r="BH202" s="192"/>
      <c r="BI202" s="192">
        <f t="shared" si="30"/>
        <v>10000000</v>
      </c>
      <c r="BJ202" s="192">
        <f t="shared" si="26"/>
        <v>20000000</v>
      </c>
    </row>
    <row r="203" spans="1:62" ht="20.45">
      <c r="A203" s="658"/>
      <c r="B203" s="652"/>
      <c r="C203" s="652"/>
      <c r="D203" s="652"/>
      <c r="E203" s="654">
        <v>3604</v>
      </c>
      <c r="F203" s="652"/>
      <c r="G203" s="189">
        <v>3604006</v>
      </c>
      <c r="H203" s="190" t="s">
        <v>595</v>
      </c>
      <c r="I203" s="189" t="s">
        <v>1034</v>
      </c>
      <c r="J203" s="190" t="s">
        <v>172</v>
      </c>
      <c r="K203" s="191">
        <v>60</v>
      </c>
      <c r="L203" s="192">
        <v>800000</v>
      </c>
      <c r="M203" s="192">
        <f t="shared" si="31"/>
        <v>48000000</v>
      </c>
      <c r="N203" s="192"/>
      <c r="O203" s="192"/>
      <c r="P203" s="192"/>
      <c r="Q203" s="192"/>
      <c r="R203" s="192"/>
      <c r="S203" s="192"/>
      <c r="T203" s="192"/>
      <c r="U203" s="192"/>
      <c r="V203" s="192"/>
      <c r="W203" s="192"/>
      <c r="X203" s="192"/>
      <c r="Y203" s="192">
        <f t="shared" si="27"/>
        <v>0</v>
      </c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2"/>
      <c r="AK203" s="192">
        <f t="shared" si="28"/>
        <v>0</v>
      </c>
      <c r="AL203" s="192"/>
      <c r="AM203" s="192"/>
      <c r="AN203" s="192"/>
      <c r="AO203" s="192"/>
      <c r="AP203" s="192"/>
      <c r="AQ203" s="192">
        <v>24000000</v>
      </c>
      <c r="AR203" s="192"/>
      <c r="AS203" s="192"/>
      <c r="AT203" s="192"/>
      <c r="AU203" s="192"/>
      <c r="AV203" s="192"/>
      <c r="AW203" s="192">
        <f t="shared" si="29"/>
        <v>24000000</v>
      </c>
      <c r="AX203" s="192"/>
      <c r="AY203" s="192"/>
      <c r="AZ203" s="192"/>
      <c r="BA203" s="192"/>
      <c r="BB203" s="192"/>
      <c r="BC203" s="192">
        <v>24000000</v>
      </c>
      <c r="BD203" s="192"/>
      <c r="BE203" s="192"/>
      <c r="BF203" s="192"/>
      <c r="BG203" s="192"/>
      <c r="BH203" s="192"/>
      <c r="BI203" s="192">
        <f t="shared" si="30"/>
        <v>24000000</v>
      </c>
      <c r="BJ203" s="192">
        <f t="shared" si="26"/>
        <v>48000000</v>
      </c>
    </row>
    <row r="204" spans="1:62" ht="20.45">
      <c r="A204" s="658"/>
      <c r="B204" s="652"/>
      <c r="C204" s="652"/>
      <c r="D204" s="652"/>
      <c r="E204" s="652"/>
      <c r="F204" s="652"/>
      <c r="G204" s="189">
        <v>3604009</v>
      </c>
      <c r="H204" s="190" t="s">
        <v>596</v>
      </c>
      <c r="I204" s="189" t="s">
        <v>1035</v>
      </c>
      <c r="J204" s="190" t="s">
        <v>597</v>
      </c>
      <c r="K204" s="191">
        <v>2</v>
      </c>
      <c r="L204" s="192">
        <v>5000000</v>
      </c>
      <c r="M204" s="192">
        <f t="shared" si="31"/>
        <v>10000000</v>
      </c>
      <c r="N204" s="192"/>
      <c r="O204" s="192"/>
      <c r="P204" s="192"/>
      <c r="Q204" s="192"/>
      <c r="R204" s="192"/>
      <c r="S204" s="192"/>
      <c r="T204" s="192"/>
      <c r="U204" s="192"/>
      <c r="V204" s="192"/>
      <c r="W204" s="192"/>
      <c r="X204" s="192"/>
      <c r="Y204" s="192">
        <f t="shared" si="27"/>
        <v>0</v>
      </c>
      <c r="Z204" s="192">
        <v>5000000</v>
      </c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2"/>
      <c r="AK204" s="192">
        <f t="shared" si="28"/>
        <v>5000000</v>
      </c>
      <c r="AL204" s="192">
        <v>5000000</v>
      </c>
      <c r="AM204" s="192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>
        <f t="shared" si="29"/>
        <v>5000000</v>
      </c>
      <c r="AX204" s="192"/>
      <c r="AY204" s="192"/>
      <c r="AZ204" s="192"/>
      <c r="BA204" s="192"/>
      <c r="BB204" s="192"/>
      <c r="BC204" s="192"/>
      <c r="BD204" s="192"/>
      <c r="BE204" s="192"/>
      <c r="BF204" s="192"/>
      <c r="BG204" s="192"/>
      <c r="BH204" s="192"/>
      <c r="BI204" s="192">
        <f t="shared" si="30"/>
        <v>0</v>
      </c>
      <c r="BJ204" s="192">
        <f t="shared" si="26"/>
        <v>10000000</v>
      </c>
    </row>
    <row r="205" spans="1:62">
      <c r="A205" s="658"/>
      <c r="B205" s="653"/>
      <c r="C205" s="653"/>
      <c r="D205" s="653"/>
      <c r="E205" s="653"/>
      <c r="F205" s="653"/>
      <c r="G205" s="189">
        <v>3604022</v>
      </c>
      <c r="H205" s="190" t="s">
        <v>599</v>
      </c>
      <c r="I205" s="189" t="s">
        <v>1037</v>
      </c>
      <c r="J205" s="190" t="s">
        <v>526</v>
      </c>
      <c r="K205" s="191">
        <v>10</v>
      </c>
      <c r="L205" s="192">
        <v>2400000</v>
      </c>
      <c r="M205" s="192">
        <f t="shared" si="31"/>
        <v>24000000</v>
      </c>
      <c r="N205" s="192"/>
      <c r="O205" s="192"/>
      <c r="P205" s="192"/>
      <c r="Q205" s="192"/>
      <c r="R205" s="192"/>
      <c r="S205" s="192"/>
      <c r="T205" s="192"/>
      <c r="U205" s="192"/>
      <c r="V205" s="192"/>
      <c r="W205" s="192"/>
      <c r="X205" s="192"/>
      <c r="Y205" s="192">
        <f t="shared" si="27"/>
        <v>0</v>
      </c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2"/>
      <c r="AK205" s="192">
        <f t="shared" si="28"/>
        <v>0</v>
      </c>
      <c r="AL205" s="192">
        <v>12000000</v>
      </c>
      <c r="AM205" s="192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>
        <f t="shared" si="29"/>
        <v>12000000</v>
      </c>
      <c r="AX205" s="192">
        <v>12000000</v>
      </c>
      <c r="AY205" s="192"/>
      <c r="AZ205" s="192"/>
      <c r="BA205" s="192"/>
      <c r="BB205" s="192"/>
      <c r="BC205" s="192"/>
      <c r="BD205" s="192"/>
      <c r="BE205" s="192"/>
      <c r="BF205" s="192"/>
      <c r="BG205" s="192"/>
      <c r="BH205" s="192"/>
      <c r="BI205" s="192">
        <f t="shared" si="30"/>
        <v>12000000</v>
      </c>
      <c r="BJ205" s="192">
        <f t="shared" si="26"/>
        <v>24000000</v>
      </c>
    </row>
    <row r="206" spans="1:62" ht="20.45">
      <c r="A206" s="658"/>
      <c r="B206" s="654">
        <v>24</v>
      </c>
      <c r="C206" s="654" t="s">
        <v>584</v>
      </c>
      <c r="D206" s="654" t="s">
        <v>1244</v>
      </c>
      <c r="E206" s="189">
        <v>2404</v>
      </c>
      <c r="F206" s="654" t="s">
        <v>1045</v>
      </c>
      <c r="G206" s="189">
        <v>2404001</v>
      </c>
      <c r="H206" s="190" t="s">
        <v>586</v>
      </c>
      <c r="I206" s="189" t="s">
        <v>1046</v>
      </c>
      <c r="J206" s="190" t="s">
        <v>586</v>
      </c>
      <c r="K206" s="191">
        <v>1</v>
      </c>
      <c r="L206" s="192"/>
      <c r="M206" s="192">
        <f t="shared" si="31"/>
        <v>0</v>
      </c>
      <c r="N206" s="192"/>
      <c r="O206" s="192"/>
      <c r="P206" s="192"/>
      <c r="Q206" s="192"/>
      <c r="R206" s="192"/>
      <c r="S206" s="192"/>
      <c r="T206" s="192"/>
      <c r="U206" s="192"/>
      <c r="V206" s="192"/>
      <c r="W206" s="192"/>
      <c r="X206" s="192"/>
      <c r="Y206" s="192">
        <f t="shared" si="27"/>
        <v>0</v>
      </c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2"/>
      <c r="AK206" s="192">
        <f t="shared" si="28"/>
        <v>0</v>
      </c>
      <c r="AL206" s="192"/>
      <c r="AM206" s="192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>
        <f t="shared" si="29"/>
        <v>0</v>
      </c>
      <c r="AX206" s="192"/>
      <c r="AY206" s="192"/>
      <c r="AZ206" s="192"/>
      <c r="BA206" s="192"/>
      <c r="BB206" s="192"/>
      <c r="BC206" s="192"/>
      <c r="BD206" s="192"/>
      <c r="BE206" s="192"/>
      <c r="BF206" s="192"/>
      <c r="BG206" s="192"/>
      <c r="BH206" s="192"/>
      <c r="BI206" s="192">
        <f t="shared" si="30"/>
        <v>0</v>
      </c>
      <c r="BJ206" s="192">
        <f t="shared" si="26"/>
        <v>0</v>
      </c>
    </row>
    <row r="207" spans="1:62">
      <c r="A207" s="658"/>
      <c r="B207" s="652">
        <v>24</v>
      </c>
      <c r="C207" s="652" t="s">
        <v>584</v>
      </c>
      <c r="D207" s="652"/>
      <c r="E207" s="654">
        <v>2402</v>
      </c>
      <c r="F207" s="652"/>
      <c r="G207" s="189">
        <v>2402001</v>
      </c>
      <c r="H207" s="190" t="s">
        <v>588</v>
      </c>
      <c r="I207" s="189" t="s">
        <v>1047</v>
      </c>
      <c r="J207" s="190" t="s">
        <v>589</v>
      </c>
      <c r="K207" s="191">
        <v>1</v>
      </c>
      <c r="L207" s="192">
        <v>1697000000</v>
      </c>
      <c r="M207" s="192">
        <f t="shared" si="31"/>
        <v>1697000000</v>
      </c>
      <c r="N207" s="192">
        <v>697000000</v>
      </c>
      <c r="O207" s="192"/>
      <c r="P207" s="192"/>
      <c r="Q207" s="192"/>
      <c r="R207" s="192"/>
      <c r="S207" s="192"/>
      <c r="T207" s="192"/>
      <c r="U207" s="192"/>
      <c r="V207" s="192"/>
      <c r="W207" s="192"/>
      <c r="X207" s="192"/>
      <c r="Y207" s="192">
        <f t="shared" si="27"/>
        <v>697000000</v>
      </c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2"/>
      <c r="AK207" s="192">
        <f t="shared" si="28"/>
        <v>0</v>
      </c>
      <c r="AL207" s="192"/>
      <c r="AM207" s="192"/>
      <c r="AN207" s="192"/>
      <c r="AO207" s="192"/>
      <c r="AP207" s="192"/>
      <c r="AQ207" s="192">
        <v>500000000</v>
      </c>
      <c r="AR207" s="192"/>
      <c r="AS207" s="192"/>
      <c r="AT207" s="192"/>
      <c r="AU207" s="192"/>
      <c r="AV207" s="192"/>
      <c r="AW207" s="192">
        <f t="shared" si="29"/>
        <v>500000000</v>
      </c>
      <c r="AX207" s="192">
        <v>200000000</v>
      </c>
      <c r="AY207" s="192"/>
      <c r="AZ207" s="192"/>
      <c r="BA207" s="192"/>
      <c r="BB207" s="192"/>
      <c r="BC207" s="192">
        <v>300000000</v>
      </c>
      <c r="BD207" s="192"/>
      <c r="BE207" s="192"/>
      <c r="BF207" s="192"/>
      <c r="BG207" s="192"/>
      <c r="BH207" s="192"/>
      <c r="BI207" s="192">
        <f t="shared" si="30"/>
        <v>500000000</v>
      </c>
      <c r="BJ207" s="192">
        <f t="shared" si="26"/>
        <v>1697000000</v>
      </c>
    </row>
    <row r="208" spans="1:62">
      <c r="A208" s="658"/>
      <c r="B208" s="652">
        <v>24</v>
      </c>
      <c r="C208" s="652" t="s">
        <v>584</v>
      </c>
      <c r="D208" s="652"/>
      <c r="E208" s="652"/>
      <c r="F208" s="652"/>
      <c r="G208" s="189">
        <v>2402006</v>
      </c>
      <c r="H208" s="190" t="s">
        <v>590</v>
      </c>
      <c r="I208" s="189" t="s">
        <v>1048</v>
      </c>
      <c r="J208" s="190" t="s">
        <v>590</v>
      </c>
      <c r="K208" s="191">
        <v>1</v>
      </c>
      <c r="L208" s="192">
        <v>5163000002</v>
      </c>
      <c r="M208" s="192">
        <f t="shared" si="31"/>
        <v>5163000002</v>
      </c>
      <c r="N208" s="192"/>
      <c r="O208" s="192"/>
      <c r="P208" s="192"/>
      <c r="Q208" s="192"/>
      <c r="R208" s="192"/>
      <c r="S208" s="192"/>
      <c r="T208" s="192"/>
      <c r="U208" s="192"/>
      <c r="V208" s="192">
        <v>4163000002</v>
      </c>
      <c r="W208" s="192"/>
      <c r="X208" s="192"/>
      <c r="Y208" s="192">
        <f t="shared" si="27"/>
        <v>4163000002</v>
      </c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2"/>
      <c r="AK208" s="192">
        <f t="shared" si="28"/>
        <v>0</v>
      </c>
      <c r="AL208" s="192">
        <v>500000000</v>
      </c>
      <c r="AM208" s="192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>
        <f t="shared" si="29"/>
        <v>500000000</v>
      </c>
      <c r="AX208" s="192">
        <v>500000000</v>
      </c>
      <c r="AY208" s="192"/>
      <c r="AZ208" s="192"/>
      <c r="BA208" s="192"/>
      <c r="BB208" s="192"/>
      <c r="BC208" s="192"/>
      <c r="BD208" s="192"/>
      <c r="BE208" s="192"/>
      <c r="BF208" s="192"/>
      <c r="BG208" s="192"/>
      <c r="BH208" s="192"/>
      <c r="BI208" s="192">
        <f t="shared" si="30"/>
        <v>500000000</v>
      </c>
      <c r="BJ208" s="192">
        <f t="shared" si="26"/>
        <v>5163000002</v>
      </c>
    </row>
    <row r="209" spans="1:62">
      <c r="A209" s="658"/>
      <c r="B209" s="652">
        <v>24</v>
      </c>
      <c r="C209" s="652" t="s">
        <v>584</v>
      </c>
      <c r="D209" s="652"/>
      <c r="E209" s="652"/>
      <c r="F209" s="652"/>
      <c r="G209" s="189">
        <v>2402039</v>
      </c>
      <c r="H209" s="190" t="s">
        <v>591</v>
      </c>
      <c r="I209" s="189" t="s">
        <v>1049</v>
      </c>
      <c r="J209" s="190" t="s">
        <v>592</v>
      </c>
      <c r="K209" s="191">
        <v>1</v>
      </c>
      <c r="L209" s="192">
        <v>700000000</v>
      </c>
      <c r="M209" s="192">
        <f t="shared" si="31"/>
        <v>700000000</v>
      </c>
      <c r="N209" s="192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92">
        <f t="shared" si="27"/>
        <v>0</v>
      </c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2"/>
      <c r="AK209" s="192">
        <f t="shared" si="28"/>
        <v>0</v>
      </c>
      <c r="AL209" s="192">
        <v>400000000</v>
      </c>
      <c r="AM209" s="192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>
        <f t="shared" si="29"/>
        <v>400000000</v>
      </c>
      <c r="AX209" s="192">
        <v>300000000</v>
      </c>
      <c r="AY209" s="192"/>
      <c r="AZ209" s="192"/>
      <c r="BA209" s="192"/>
      <c r="BB209" s="192"/>
      <c r="BC209" s="192"/>
      <c r="BD209" s="192"/>
      <c r="BE209" s="192"/>
      <c r="BF209" s="192"/>
      <c r="BG209" s="192"/>
      <c r="BH209" s="192"/>
      <c r="BI209" s="192">
        <f t="shared" si="30"/>
        <v>300000000</v>
      </c>
      <c r="BJ209" s="192">
        <f t="shared" si="26"/>
        <v>700000000</v>
      </c>
    </row>
    <row r="210" spans="1:62">
      <c r="A210" s="658"/>
      <c r="B210" s="652">
        <v>24</v>
      </c>
      <c r="C210" s="652" t="s">
        <v>584</v>
      </c>
      <c r="D210" s="652"/>
      <c r="E210" s="652"/>
      <c r="F210" s="652"/>
      <c r="G210" s="189">
        <v>2402041</v>
      </c>
      <c r="H210" s="190" t="s">
        <v>593</v>
      </c>
      <c r="I210" s="189" t="s">
        <v>1050</v>
      </c>
      <c r="J210" s="190" t="s">
        <v>593</v>
      </c>
      <c r="K210" s="191">
        <v>1</v>
      </c>
      <c r="L210" s="192">
        <v>418000000</v>
      </c>
      <c r="M210" s="192">
        <f t="shared" si="31"/>
        <v>418000000</v>
      </c>
      <c r="N210" s="192">
        <v>65000000</v>
      </c>
      <c r="O210" s="192"/>
      <c r="P210" s="192"/>
      <c r="Q210" s="192"/>
      <c r="R210" s="192"/>
      <c r="S210" s="192"/>
      <c r="T210" s="192"/>
      <c r="U210" s="192"/>
      <c r="V210" s="192"/>
      <c r="W210" s="192"/>
      <c r="X210" s="192">
        <v>53000000</v>
      </c>
      <c r="Y210" s="192">
        <f t="shared" si="27"/>
        <v>118000000</v>
      </c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2"/>
      <c r="AK210" s="192">
        <f t="shared" si="28"/>
        <v>0</v>
      </c>
      <c r="AL210" s="192"/>
      <c r="AM210" s="192"/>
      <c r="AN210" s="192"/>
      <c r="AO210" s="192"/>
      <c r="AP210" s="192"/>
      <c r="AQ210" s="192">
        <v>200000000</v>
      </c>
      <c r="AR210" s="192"/>
      <c r="AS210" s="192"/>
      <c r="AT210" s="192"/>
      <c r="AU210" s="192"/>
      <c r="AV210" s="192"/>
      <c r="AW210" s="192">
        <f t="shared" si="29"/>
        <v>200000000</v>
      </c>
      <c r="AX210" s="192">
        <v>100000000</v>
      </c>
      <c r="AY210" s="192"/>
      <c r="AZ210" s="192"/>
      <c r="BA210" s="192"/>
      <c r="BB210" s="192"/>
      <c r="BC210" s="192"/>
      <c r="BD210" s="192"/>
      <c r="BE210" s="192"/>
      <c r="BF210" s="192"/>
      <c r="BG210" s="192"/>
      <c r="BH210" s="192"/>
      <c r="BI210" s="192">
        <f t="shared" si="30"/>
        <v>100000000</v>
      </c>
      <c r="BJ210" s="192">
        <f t="shared" si="26"/>
        <v>418000000</v>
      </c>
    </row>
    <row r="211" spans="1:62">
      <c r="A211" s="658"/>
      <c r="B211" s="652"/>
      <c r="C211" s="652"/>
      <c r="D211" s="652"/>
      <c r="E211" s="652"/>
      <c r="F211" s="652"/>
      <c r="G211" s="189">
        <v>2402113</v>
      </c>
      <c r="H211" s="190" t="s">
        <v>1247</v>
      </c>
      <c r="I211" s="189">
        <v>240211300</v>
      </c>
      <c r="J211" s="190" t="s">
        <v>1248</v>
      </c>
      <c r="K211" s="191">
        <v>1</v>
      </c>
      <c r="L211" s="192">
        <v>3417000000</v>
      </c>
      <c r="M211" s="192">
        <f t="shared" si="31"/>
        <v>3417000000</v>
      </c>
      <c r="N211" s="192">
        <v>683000000</v>
      </c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92">
        <f t="shared" si="27"/>
        <v>683000000</v>
      </c>
      <c r="Z211" s="192">
        <v>104000000</v>
      </c>
      <c r="AA211" s="192"/>
      <c r="AB211" s="192"/>
      <c r="AC211" s="192"/>
      <c r="AD211" s="192"/>
      <c r="AE211" s="192">
        <v>432000000</v>
      </c>
      <c r="AF211" s="192"/>
      <c r="AG211" s="192"/>
      <c r="AH211" s="192"/>
      <c r="AI211" s="192"/>
      <c r="AJ211" s="192">
        <v>198000000</v>
      </c>
      <c r="AK211" s="192">
        <f t="shared" si="28"/>
        <v>734000000</v>
      </c>
      <c r="AL211" s="192">
        <v>500000000</v>
      </c>
      <c r="AM211" s="192"/>
      <c r="AN211" s="192"/>
      <c r="AO211" s="192"/>
      <c r="AP211" s="192"/>
      <c r="AQ211" s="192">
        <v>500000000</v>
      </c>
      <c r="AR211" s="192"/>
      <c r="AS211" s="192"/>
      <c r="AT211" s="192"/>
      <c r="AU211" s="192"/>
      <c r="AV211" s="192"/>
      <c r="AW211" s="192">
        <f t="shared" si="29"/>
        <v>1000000000</v>
      </c>
      <c r="AX211" s="192">
        <v>400000000</v>
      </c>
      <c r="AY211" s="192"/>
      <c r="AZ211" s="192"/>
      <c r="BA211" s="192"/>
      <c r="BB211" s="192"/>
      <c r="BC211" s="192">
        <v>600000000</v>
      </c>
      <c r="BD211" s="192"/>
      <c r="BE211" s="192"/>
      <c r="BF211" s="192"/>
      <c r="BG211" s="192"/>
      <c r="BH211" s="192"/>
      <c r="BI211" s="192">
        <f t="shared" si="30"/>
        <v>1000000000</v>
      </c>
      <c r="BJ211" s="192">
        <f t="shared" si="26"/>
        <v>3417000000</v>
      </c>
    </row>
    <row r="212" spans="1:62">
      <c r="A212" s="658"/>
      <c r="B212" s="652"/>
      <c r="C212" s="652"/>
      <c r="D212" s="652"/>
      <c r="E212" s="652"/>
      <c r="F212" s="652"/>
      <c r="G212" s="189" t="s">
        <v>1051</v>
      </c>
      <c r="H212" s="190" t="s">
        <v>1052</v>
      </c>
      <c r="I212" s="189" t="s">
        <v>1053</v>
      </c>
      <c r="J212" s="190" t="s">
        <v>1054</v>
      </c>
      <c r="K212" s="191">
        <v>1</v>
      </c>
      <c r="L212" s="192">
        <v>150000000</v>
      </c>
      <c r="M212" s="192">
        <f t="shared" si="31"/>
        <v>150000000</v>
      </c>
      <c r="N212" s="192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>
        <f t="shared" si="27"/>
        <v>0</v>
      </c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2"/>
      <c r="AK212" s="192">
        <v>150000000</v>
      </c>
      <c r="AL212" s="192"/>
      <c r="AM212" s="192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>
        <f t="shared" si="29"/>
        <v>0</v>
      </c>
      <c r="AX212" s="192"/>
      <c r="AY212" s="192"/>
      <c r="AZ212" s="192"/>
      <c r="BA212" s="192"/>
      <c r="BB212" s="192"/>
      <c r="BC212" s="192"/>
      <c r="BD212" s="192"/>
      <c r="BE212" s="192"/>
      <c r="BF212" s="192"/>
      <c r="BG212" s="192"/>
      <c r="BH212" s="192"/>
      <c r="BI212" s="192">
        <f t="shared" si="30"/>
        <v>0</v>
      </c>
      <c r="BJ212" s="192">
        <f t="shared" si="26"/>
        <v>150000000</v>
      </c>
    </row>
    <row r="213" spans="1:62">
      <c r="A213" s="658"/>
      <c r="B213" s="652"/>
      <c r="C213" s="652"/>
      <c r="D213" s="652"/>
      <c r="E213" s="189">
        <v>2403</v>
      </c>
      <c r="F213" s="652"/>
      <c r="G213" s="189">
        <v>2403002</v>
      </c>
      <c r="H213" s="190" t="s">
        <v>613</v>
      </c>
      <c r="I213" s="189" t="s">
        <v>1056</v>
      </c>
      <c r="J213" s="190" t="s">
        <v>614</v>
      </c>
      <c r="K213" s="191">
        <v>1</v>
      </c>
      <c r="L213" s="192">
        <v>500000000</v>
      </c>
      <c r="M213" s="192">
        <f t="shared" si="31"/>
        <v>500000000</v>
      </c>
      <c r="N213" s="192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92">
        <f t="shared" si="27"/>
        <v>0</v>
      </c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2"/>
      <c r="AK213" s="192">
        <f t="shared" si="28"/>
        <v>0</v>
      </c>
      <c r="AL213" s="192">
        <v>300000000</v>
      </c>
      <c r="AM213" s="192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>
        <f t="shared" si="29"/>
        <v>300000000</v>
      </c>
      <c r="AX213" s="192">
        <v>200000000</v>
      </c>
      <c r="AY213" s="192"/>
      <c r="AZ213" s="192"/>
      <c r="BA213" s="192"/>
      <c r="BB213" s="192"/>
      <c r="BC213" s="192"/>
      <c r="BD213" s="192"/>
      <c r="BE213" s="192"/>
      <c r="BF213" s="192"/>
      <c r="BG213" s="192"/>
      <c r="BH213" s="192"/>
      <c r="BI213" s="192">
        <f t="shared" si="30"/>
        <v>200000000</v>
      </c>
      <c r="BJ213" s="192">
        <f t="shared" si="26"/>
        <v>500000000</v>
      </c>
    </row>
    <row r="214" spans="1:62">
      <c r="A214" s="658"/>
      <c r="B214" s="652"/>
      <c r="C214" s="652"/>
      <c r="D214" s="652"/>
      <c r="E214" s="189" t="s">
        <v>1249</v>
      </c>
      <c r="F214" s="652"/>
      <c r="G214" s="189" t="s">
        <v>1250</v>
      </c>
      <c r="H214" s="190" t="s">
        <v>1251</v>
      </c>
      <c r="I214" s="189" t="s">
        <v>1252</v>
      </c>
      <c r="J214" s="190" t="s">
        <v>1253</v>
      </c>
      <c r="K214" s="191">
        <v>1</v>
      </c>
      <c r="L214" s="192"/>
      <c r="M214" s="192">
        <f t="shared" si="31"/>
        <v>0</v>
      </c>
      <c r="N214" s="192"/>
      <c r="O214" s="192"/>
      <c r="P214" s="192"/>
      <c r="Q214" s="192"/>
      <c r="R214" s="192"/>
      <c r="S214" s="192"/>
      <c r="T214" s="192"/>
      <c r="U214" s="192"/>
      <c r="V214" s="192"/>
      <c r="W214" s="192"/>
      <c r="X214" s="192"/>
      <c r="Y214" s="192">
        <f t="shared" si="27"/>
        <v>0</v>
      </c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2"/>
      <c r="AK214" s="192">
        <f t="shared" si="28"/>
        <v>0</v>
      </c>
      <c r="AL214" s="192"/>
      <c r="AM214" s="192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>
        <f t="shared" si="29"/>
        <v>0</v>
      </c>
      <c r="AX214" s="192"/>
      <c r="AY214" s="192"/>
      <c r="AZ214" s="192"/>
      <c r="BA214" s="192"/>
      <c r="BB214" s="192"/>
      <c r="BC214" s="192"/>
      <c r="BD214" s="192"/>
      <c r="BE214" s="192"/>
      <c r="BF214" s="192"/>
      <c r="BG214" s="192"/>
      <c r="BH214" s="192"/>
      <c r="BI214" s="192">
        <f t="shared" si="30"/>
        <v>0</v>
      </c>
      <c r="BJ214" s="192">
        <f t="shared" si="26"/>
        <v>0</v>
      </c>
    </row>
    <row r="215" spans="1:62">
      <c r="A215" s="658"/>
      <c r="B215" s="653">
        <v>24</v>
      </c>
      <c r="C215" s="653" t="s">
        <v>584</v>
      </c>
      <c r="D215" s="652"/>
      <c r="E215" s="189">
        <v>2403</v>
      </c>
      <c r="F215" s="653"/>
      <c r="G215" s="189" t="s">
        <v>1254</v>
      </c>
      <c r="H215" s="190" t="s">
        <v>1255</v>
      </c>
      <c r="I215" s="189" t="s">
        <v>1256</v>
      </c>
      <c r="J215" s="190" t="s">
        <v>1257</v>
      </c>
      <c r="K215" s="191">
        <v>1</v>
      </c>
      <c r="L215" s="192">
        <v>50000000</v>
      </c>
      <c r="M215" s="192">
        <f t="shared" si="31"/>
        <v>50000000</v>
      </c>
      <c r="N215" s="192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92">
        <f t="shared" si="27"/>
        <v>0</v>
      </c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2"/>
      <c r="AK215" s="192">
        <f t="shared" si="28"/>
        <v>0</v>
      </c>
      <c r="AL215" s="192"/>
      <c r="AM215" s="192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>
        <f t="shared" si="29"/>
        <v>0</v>
      </c>
      <c r="AX215" s="192">
        <v>50000000</v>
      </c>
      <c r="AY215" s="192"/>
      <c r="AZ215" s="192"/>
      <c r="BA215" s="192"/>
      <c r="BB215" s="192"/>
      <c r="BC215" s="192"/>
      <c r="BD215" s="192"/>
      <c r="BE215" s="192"/>
      <c r="BF215" s="192"/>
      <c r="BG215" s="192"/>
      <c r="BH215" s="192"/>
      <c r="BI215" s="192">
        <f t="shared" si="30"/>
        <v>50000000</v>
      </c>
      <c r="BJ215" s="192">
        <f t="shared" si="26"/>
        <v>50000000</v>
      </c>
    </row>
    <row r="216" spans="1:62" ht="20.45">
      <c r="A216" s="658"/>
      <c r="B216" s="652">
        <v>24</v>
      </c>
      <c r="C216" s="652" t="s">
        <v>584</v>
      </c>
      <c r="D216" s="652"/>
      <c r="E216" s="199">
        <v>2408</v>
      </c>
      <c r="F216" s="654" t="s">
        <v>1258</v>
      </c>
      <c r="G216" s="189">
        <v>2408008</v>
      </c>
      <c r="H216" s="190" t="s">
        <v>603</v>
      </c>
      <c r="I216" s="189" t="s">
        <v>1058</v>
      </c>
      <c r="J216" s="190" t="s">
        <v>603</v>
      </c>
      <c r="K216" s="191">
        <v>1</v>
      </c>
      <c r="L216" s="192">
        <v>400000000</v>
      </c>
      <c r="M216" s="192">
        <f t="shared" si="31"/>
        <v>400000000</v>
      </c>
      <c r="N216" s="192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92">
        <f t="shared" si="27"/>
        <v>0</v>
      </c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2"/>
      <c r="AK216" s="192">
        <f t="shared" si="28"/>
        <v>0</v>
      </c>
      <c r="AL216" s="192">
        <v>200000000</v>
      </c>
      <c r="AM216" s="192"/>
      <c r="AN216" s="192"/>
      <c r="AO216" s="192"/>
      <c r="AP216" s="192"/>
      <c r="AQ216" s="192">
        <v>200000000</v>
      </c>
      <c r="AR216" s="192"/>
      <c r="AS216" s="192"/>
      <c r="AT216" s="192"/>
      <c r="AU216" s="192"/>
      <c r="AV216" s="192"/>
      <c r="AW216" s="192">
        <f t="shared" si="29"/>
        <v>400000000</v>
      </c>
      <c r="AX216" s="192"/>
      <c r="AY216" s="192"/>
      <c r="AZ216" s="192"/>
      <c r="BA216" s="192"/>
      <c r="BB216" s="192"/>
      <c r="BC216" s="192"/>
      <c r="BD216" s="192"/>
      <c r="BE216" s="192"/>
      <c r="BF216" s="192"/>
      <c r="BG216" s="192"/>
      <c r="BH216" s="192"/>
      <c r="BI216" s="192">
        <f t="shared" si="30"/>
        <v>0</v>
      </c>
      <c r="BJ216" s="192">
        <f t="shared" si="26"/>
        <v>400000000</v>
      </c>
    </row>
    <row r="217" spans="1:62" ht="21" thickBot="1">
      <c r="A217" s="658"/>
      <c r="B217" s="652">
        <v>24</v>
      </c>
      <c r="C217" s="652"/>
      <c r="D217" s="652"/>
      <c r="E217" s="200">
        <v>2402</v>
      </c>
      <c r="F217" s="659"/>
      <c r="G217" s="200">
        <v>2402127</v>
      </c>
      <c r="H217" s="201" t="s">
        <v>1063</v>
      </c>
      <c r="I217" s="200" t="s">
        <v>1064</v>
      </c>
      <c r="J217" s="201" t="s">
        <v>1065</v>
      </c>
      <c r="K217" s="202">
        <v>1</v>
      </c>
      <c r="L217" s="203">
        <v>200000000</v>
      </c>
      <c r="M217" s="203">
        <f t="shared" si="31"/>
        <v>200000000</v>
      </c>
      <c r="N217" s="203"/>
      <c r="O217" s="203"/>
      <c r="P217" s="203"/>
      <c r="Q217" s="203"/>
      <c r="R217" s="203"/>
      <c r="S217" s="203"/>
      <c r="T217" s="203"/>
      <c r="U217" s="203"/>
      <c r="V217" s="203"/>
      <c r="W217" s="203"/>
      <c r="X217" s="203"/>
      <c r="Y217" s="203">
        <f>SUM(N217:X217)</f>
        <v>0</v>
      </c>
      <c r="Z217" s="203"/>
      <c r="AA217" s="203"/>
      <c r="AB217" s="203"/>
      <c r="AC217" s="203"/>
      <c r="AD217" s="203"/>
      <c r="AE217" s="203"/>
      <c r="AF217" s="203"/>
      <c r="AG217" s="203"/>
      <c r="AH217" s="203"/>
      <c r="AI217" s="203"/>
      <c r="AJ217" s="203"/>
      <c r="AK217" s="203">
        <f>SUM(Z217:AJ217)</f>
        <v>0</v>
      </c>
      <c r="AL217" s="203"/>
      <c r="AM217" s="203"/>
      <c r="AN217" s="203"/>
      <c r="AO217" s="203"/>
      <c r="AP217" s="203"/>
      <c r="AQ217" s="203">
        <v>200000000</v>
      </c>
      <c r="AR217" s="203"/>
      <c r="AS217" s="203"/>
      <c r="AT217" s="203"/>
      <c r="AU217" s="203"/>
      <c r="AV217" s="203"/>
      <c r="AW217" s="203">
        <f>SUM(AL217:AV217)</f>
        <v>200000000</v>
      </c>
      <c r="AX217" s="203"/>
      <c r="AY217" s="203"/>
      <c r="AZ217" s="203"/>
      <c r="BA217" s="203"/>
      <c r="BB217" s="203"/>
      <c r="BC217" s="203"/>
      <c r="BD217" s="203"/>
      <c r="BE217" s="203"/>
      <c r="BF217" s="203"/>
      <c r="BG217" s="203"/>
      <c r="BH217" s="203"/>
      <c r="BI217" s="203">
        <f>SUM(AX217:BH217)</f>
        <v>0</v>
      </c>
      <c r="BJ217" s="192">
        <f t="shared" si="26"/>
        <v>200000000</v>
      </c>
    </row>
    <row r="218" spans="1:62" ht="10.9" thickBot="1">
      <c r="A218" s="660" t="s">
        <v>1259</v>
      </c>
      <c r="B218" s="661"/>
      <c r="C218" s="661"/>
      <c r="D218" s="661"/>
      <c r="E218" s="661"/>
      <c r="F218" s="661"/>
      <c r="G218" s="661"/>
      <c r="H218" s="661"/>
      <c r="I218" s="661"/>
      <c r="J218" s="661"/>
      <c r="K218" s="661"/>
      <c r="L218" s="662"/>
      <c r="M218" s="204">
        <f t="shared" ref="M218:AR218" si="32">SUM(M175:M217)</f>
        <v>15565000002</v>
      </c>
      <c r="N218" s="204">
        <f t="shared" si="32"/>
        <v>1490000000</v>
      </c>
      <c r="O218" s="204">
        <f t="shared" si="32"/>
        <v>0</v>
      </c>
      <c r="P218" s="204">
        <f t="shared" si="32"/>
        <v>0</v>
      </c>
      <c r="Q218" s="204">
        <f t="shared" si="32"/>
        <v>0</v>
      </c>
      <c r="R218" s="204">
        <f t="shared" si="32"/>
        <v>0</v>
      </c>
      <c r="S218" s="204">
        <f t="shared" si="32"/>
        <v>115000000</v>
      </c>
      <c r="T218" s="204">
        <f t="shared" si="32"/>
        <v>0</v>
      </c>
      <c r="U218" s="204">
        <f t="shared" si="32"/>
        <v>0</v>
      </c>
      <c r="V218" s="204">
        <f t="shared" si="32"/>
        <v>4163000002</v>
      </c>
      <c r="W218" s="204">
        <f t="shared" si="32"/>
        <v>0</v>
      </c>
      <c r="X218" s="204">
        <f t="shared" si="32"/>
        <v>53000000</v>
      </c>
      <c r="Y218" s="204">
        <f t="shared" si="32"/>
        <v>5821000002</v>
      </c>
      <c r="Z218" s="204">
        <f t="shared" si="32"/>
        <v>309000000</v>
      </c>
      <c r="AA218" s="204">
        <f t="shared" si="32"/>
        <v>0</v>
      </c>
      <c r="AB218" s="204">
        <f t="shared" si="32"/>
        <v>0</v>
      </c>
      <c r="AC218" s="204">
        <f t="shared" si="32"/>
        <v>0</v>
      </c>
      <c r="AD218" s="204">
        <f t="shared" si="32"/>
        <v>0</v>
      </c>
      <c r="AE218" s="204">
        <f t="shared" si="32"/>
        <v>687000000</v>
      </c>
      <c r="AF218" s="204">
        <f t="shared" si="32"/>
        <v>0</v>
      </c>
      <c r="AG218" s="204">
        <f t="shared" si="32"/>
        <v>0</v>
      </c>
      <c r="AH218" s="204">
        <f t="shared" si="32"/>
        <v>85000000</v>
      </c>
      <c r="AI218" s="204">
        <f t="shared" si="32"/>
        <v>0</v>
      </c>
      <c r="AJ218" s="204">
        <f t="shared" si="32"/>
        <v>198000000</v>
      </c>
      <c r="AK218" s="204">
        <f t="shared" si="32"/>
        <v>1429000000</v>
      </c>
      <c r="AL218" s="204">
        <f t="shared" si="32"/>
        <v>2796000000</v>
      </c>
      <c r="AM218" s="204">
        <f t="shared" si="32"/>
        <v>0</v>
      </c>
      <c r="AN218" s="204">
        <f t="shared" si="32"/>
        <v>0</v>
      </c>
      <c r="AO218" s="204">
        <f t="shared" si="32"/>
        <v>0</v>
      </c>
      <c r="AP218" s="204">
        <f t="shared" si="32"/>
        <v>0</v>
      </c>
      <c r="AQ218" s="204">
        <f t="shared" si="32"/>
        <v>1944000000</v>
      </c>
      <c r="AR218" s="204">
        <f t="shared" si="32"/>
        <v>0</v>
      </c>
      <c r="AS218" s="204">
        <f t="shared" ref="AS218:BJ218" si="33">SUM(AS175:AS217)</f>
        <v>0</v>
      </c>
      <c r="AT218" s="204">
        <f t="shared" si="33"/>
        <v>85000000</v>
      </c>
      <c r="AU218" s="204">
        <f t="shared" si="33"/>
        <v>0</v>
      </c>
      <c r="AV218" s="204">
        <f t="shared" si="33"/>
        <v>0</v>
      </c>
      <c r="AW218" s="204">
        <f t="shared" si="33"/>
        <v>4825000000</v>
      </c>
      <c r="AX218" s="204">
        <f t="shared" si="33"/>
        <v>2126000000</v>
      </c>
      <c r="AY218" s="204">
        <f t="shared" si="33"/>
        <v>0</v>
      </c>
      <c r="AZ218" s="204">
        <f t="shared" si="33"/>
        <v>0</v>
      </c>
      <c r="BA218" s="204">
        <f t="shared" si="33"/>
        <v>0</v>
      </c>
      <c r="BB218" s="204">
        <f t="shared" si="33"/>
        <v>0</v>
      </c>
      <c r="BC218" s="204">
        <f t="shared" si="33"/>
        <v>1279000000</v>
      </c>
      <c r="BD218" s="204">
        <f t="shared" si="33"/>
        <v>0</v>
      </c>
      <c r="BE218" s="204">
        <f t="shared" si="33"/>
        <v>0</v>
      </c>
      <c r="BF218" s="204">
        <f t="shared" si="33"/>
        <v>85000000</v>
      </c>
      <c r="BG218" s="204">
        <f t="shared" si="33"/>
        <v>0</v>
      </c>
      <c r="BH218" s="204">
        <f t="shared" si="33"/>
        <v>0</v>
      </c>
      <c r="BI218" s="204">
        <f t="shared" si="33"/>
        <v>3490000000</v>
      </c>
      <c r="BJ218" s="204">
        <f t="shared" si="33"/>
        <v>15565000002</v>
      </c>
    </row>
    <row r="219" spans="1:62" ht="30.6">
      <c r="A219" s="663" t="s">
        <v>114</v>
      </c>
      <c r="B219" s="665">
        <v>45</v>
      </c>
      <c r="C219" s="665" t="s">
        <v>170</v>
      </c>
      <c r="D219" s="665" t="s">
        <v>1260</v>
      </c>
      <c r="E219" s="205">
        <v>4501</v>
      </c>
      <c r="F219" s="665" t="s">
        <v>1112</v>
      </c>
      <c r="G219" s="205">
        <v>4501049</v>
      </c>
      <c r="H219" s="206" t="s">
        <v>1113</v>
      </c>
      <c r="I219" s="205">
        <v>450104905</v>
      </c>
      <c r="J219" s="206" t="s">
        <v>340</v>
      </c>
      <c r="K219" s="207">
        <v>4</v>
      </c>
      <c r="L219" s="208">
        <v>25000000</v>
      </c>
      <c r="M219" s="208">
        <f t="shared" si="31"/>
        <v>100000000</v>
      </c>
      <c r="N219" s="208"/>
      <c r="O219" s="208"/>
      <c r="P219" s="208"/>
      <c r="Q219" s="208"/>
      <c r="R219" s="208"/>
      <c r="S219" s="208">
        <v>22000000</v>
      </c>
      <c r="T219" s="208"/>
      <c r="U219" s="208"/>
      <c r="V219" s="208"/>
      <c r="W219" s="208"/>
      <c r="X219" s="208"/>
      <c r="Y219" s="208">
        <f>SUM(N219:X219)</f>
        <v>22000000</v>
      </c>
      <c r="Z219" s="208"/>
      <c r="AA219" s="208"/>
      <c r="AB219" s="208"/>
      <c r="AC219" s="208"/>
      <c r="AD219" s="208"/>
      <c r="AE219" s="208">
        <v>20000000</v>
      </c>
      <c r="AF219" s="208"/>
      <c r="AG219" s="208"/>
      <c r="AH219" s="208"/>
      <c r="AI219" s="208"/>
      <c r="AJ219" s="208"/>
      <c r="AK219" s="208">
        <f>SUM(Z219:AJ219)</f>
        <v>20000000</v>
      </c>
      <c r="AL219" s="208"/>
      <c r="AM219" s="208"/>
      <c r="AN219" s="208"/>
      <c r="AO219" s="208"/>
      <c r="AP219" s="208"/>
      <c r="AQ219" s="208">
        <v>28000000</v>
      </c>
      <c r="AR219" s="208"/>
      <c r="AS219" s="208"/>
      <c r="AT219" s="208"/>
      <c r="AU219" s="208"/>
      <c r="AV219" s="208"/>
      <c r="AW219" s="208">
        <f>SUM(AL219:AV219)</f>
        <v>28000000</v>
      </c>
      <c r="AX219" s="208"/>
      <c r="AY219" s="208"/>
      <c r="AZ219" s="208"/>
      <c r="BA219" s="208"/>
      <c r="BB219" s="208"/>
      <c r="BC219" s="208">
        <v>30000000</v>
      </c>
      <c r="BD219" s="208"/>
      <c r="BE219" s="208"/>
      <c r="BF219" s="208"/>
      <c r="BG219" s="208"/>
      <c r="BH219" s="208"/>
      <c r="BI219" s="208">
        <f>SUM(AX219:BH219)</f>
        <v>30000000</v>
      </c>
      <c r="BJ219" s="208">
        <f t="shared" si="26"/>
        <v>100000000</v>
      </c>
    </row>
    <row r="220" spans="1:62" ht="40.9">
      <c r="A220" s="663"/>
      <c r="B220" s="665"/>
      <c r="C220" s="665"/>
      <c r="D220" s="665"/>
      <c r="E220" s="668">
        <v>4502</v>
      </c>
      <c r="F220" s="665"/>
      <c r="G220" s="209" t="s">
        <v>832</v>
      </c>
      <c r="H220" s="210" t="s">
        <v>661</v>
      </c>
      <c r="I220" s="209" t="s">
        <v>833</v>
      </c>
      <c r="J220" s="210" t="s">
        <v>1114</v>
      </c>
      <c r="K220" s="211">
        <v>4</v>
      </c>
      <c r="L220" s="212">
        <v>4000000</v>
      </c>
      <c r="M220" s="212">
        <f t="shared" si="31"/>
        <v>16000000</v>
      </c>
      <c r="N220" s="212">
        <v>3000000</v>
      </c>
      <c r="O220" s="212"/>
      <c r="P220" s="212"/>
      <c r="Q220" s="212"/>
      <c r="R220" s="212"/>
      <c r="S220" s="212"/>
      <c r="T220" s="212"/>
      <c r="U220" s="212"/>
      <c r="V220" s="212"/>
      <c r="W220" s="212"/>
      <c r="X220" s="212"/>
      <c r="Y220" s="212">
        <f>SUM(N220:X220)</f>
        <v>3000000</v>
      </c>
      <c r="Z220" s="212">
        <v>3000000</v>
      </c>
      <c r="AA220" s="212"/>
      <c r="AB220" s="212"/>
      <c r="AC220" s="212"/>
      <c r="AD220" s="212"/>
      <c r="AE220" s="212"/>
      <c r="AF220" s="212"/>
      <c r="AG220" s="212"/>
      <c r="AH220" s="212"/>
      <c r="AI220" s="212"/>
      <c r="AJ220" s="212"/>
      <c r="AK220" s="212">
        <f>SUM(Z220:AJ220)</f>
        <v>3000000</v>
      </c>
      <c r="AL220" s="212">
        <v>5000000</v>
      </c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>
        <f>SUM(AL220:AV220)</f>
        <v>5000000</v>
      </c>
      <c r="AX220" s="212">
        <v>5000000</v>
      </c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  <c r="BI220" s="212">
        <f>SUM(AX220:BH220)</f>
        <v>5000000</v>
      </c>
      <c r="BJ220" s="212">
        <f t="shared" si="26"/>
        <v>16000000</v>
      </c>
    </row>
    <row r="221" spans="1:62">
      <c r="A221" s="663"/>
      <c r="B221" s="665"/>
      <c r="C221" s="665"/>
      <c r="D221" s="665"/>
      <c r="E221" s="665"/>
      <c r="F221" s="665"/>
      <c r="G221" s="209">
        <v>4502003</v>
      </c>
      <c r="H221" s="210" t="s">
        <v>663</v>
      </c>
      <c r="I221" s="209" t="s">
        <v>1115</v>
      </c>
      <c r="J221" s="210" t="s">
        <v>664</v>
      </c>
      <c r="K221" s="211">
        <v>2</v>
      </c>
      <c r="L221" s="212">
        <v>20000000</v>
      </c>
      <c r="M221" s="212">
        <f t="shared" si="31"/>
        <v>40000000</v>
      </c>
      <c r="N221" s="212"/>
      <c r="O221" s="212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>
        <f t="shared" ref="Y221:Y261" si="34">SUM(N221:X221)</f>
        <v>0</v>
      </c>
      <c r="Z221" s="212"/>
      <c r="AA221" s="212"/>
      <c r="AB221" s="212"/>
      <c r="AC221" s="212"/>
      <c r="AD221" s="212"/>
      <c r="AE221" s="212"/>
      <c r="AF221" s="212"/>
      <c r="AG221" s="212"/>
      <c r="AH221" s="212"/>
      <c r="AI221" s="212"/>
      <c r="AJ221" s="212"/>
      <c r="AK221" s="212">
        <f t="shared" ref="AK221:AK261" si="35">SUM(Z221:AJ221)</f>
        <v>0</v>
      </c>
      <c r="AL221" s="212">
        <v>20000000</v>
      </c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>
        <f t="shared" ref="AW221:AW261" si="36">SUM(AL221:AV221)</f>
        <v>20000000</v>
      </c>
      <c r="AX221" s="212">
        <v>20000000</v>
      </c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  <c r="BI221" s="212">
        <f t="shared" ref="BI221:BI261" si="37">SUM(AX221:BH221)</f>
        <v>20000000</v>
      </c>
      <c r="BJ221" s="212">
        <f t="shared" si="26"/>
        <v>40000000</v>
      </c>
    </row>
    <row r="222" spans="1:62" ht="30.6">
      <c r="A222" s="663"/>
      <c r="B222" s="666"/>
      <c r="C222" s="666"/>
      <c r="D222" s="665"/>
      <c r="E222" s="666"/>
      <c r="F222" s="665"/>
      <c r="G222" s="209" t="s">
        <v>832</v>
      </c>
      <c r="H222" s="210" t="s">
        <v>1116</v>
      </c>
      <c r="I222" s="209" t="s">
        <v>1117</v>
      </c>
      <c r="J222" s="210" t="s">
        <v>1118</v>
      </c>
      <c r="K222" s="211">
        <v>1</v>
      </c>
      <c r="L222" s="212">
        <v>30000000</v>
      </c>
      <c r="M222" s="212">
        <f t="shared" si="31"/>
        <v>30000000</v>
      </c>
      <c r="N222" s="212"/>
      <c r="O222" s="212"/>
      <c r="P222" s="212"/>
      <c r="Q222" s="212"/>
      <c r="R222" s="212"/>
      <c r="S222" s="212"/>
      <c r="T222" s="212"/>
      <c r="U222" s="212"/>
      <c r="V222" s="212"/>
      <c r="W222" s="212"/>
      <c r="X222" s="212"/>
      <c r="Y222" s="212">
        <f t="shared" si="34"/>
        <v>0</v>
      </c>
      <c r="Z222" s="212"/>
      <c r="AA222" s="212"/>
      <c r="AB222" s="212"/>
      <c r="AC222" s="212"/>
      <c r="AD222" s="212"/>
      <c r="AE222" s="212">
        <v>10000000</v>
      </c>
      <c r="AF222" s="212"/>
      <c r="AG222" s="212"/>
      <c r="AH222" s="212"/>
      <c r="AI222" s="212"/>
      <c r="AJ222" s="212"/>
      <c r="AK222" s="212">
        <f t="shared" si="35"/>
        <v>10000000</v>
      </c>
      <c r="AL222" s="212"/>
      <c r="AM222" s="212"/>
      <c r="AN222" s="212"/>
      <c r="AO222" s="212"/>
      <c r="AP222" s="212"/>
      <c r="AQ222" s="212">
        <v>10000000</v>
      </c>
      <c r="AR222" s="212"/>
      <c r="AS222" s="212"/>
      <c r="AT222" s="212"/>
      <c r="AU222" s="212"/>
      <c r="AV222" s="212"/>
      <c r="AW222" s="212">
        <f t="shared" si="36"/>
        <v>10000000</v>
      </c>
      <c r="AX222" s="212"/>
      <c r="AY222" s="212"/>
      <c r="AZ222" s="212"/>
      <c r="BA222" s="212"/>
      <c r="BB222" s="212"/>
      <c r="BC222" s="212">
        <v>10000000</v>
      </c>
      <c r="BD222" s="212"/>
      <c r="BE222" s="212"/>
      <c r="BF222" s="212"/>
      <c r="BG222" s="212"/>
      <c r="BH222" s="212"/>
      <c r="BI222" s="212">
        <f t="shared" si="37"/>
        <v>10000000</v>
      </c>
      <c r="BJ222" s="212">
        <f t="shared" si="26"/>
        <v>30000000</v>
      </c>
    </row>
    <row r="223" spans="1:62" ht="40.9">
      <c r="A223" s="663"/>
      <c r="B223" s="209">
        <v>19</v>
      </c>
      <c r="C223" s="209" t="s">
        <v>252</v>
      </c>
      <c r="D223" s="665"/>
      <c r="E223" s="209">
        <v>1905</v>
      </c>
      <c r="F223" s="666"/>
      <c r="G223" s="209" t="s">
        <v>1119</v>
      </c>
      <c r="H223" s="210" t="s">
        <v>1120</v>
      </c>
      <c r="I223" s="209" t="s">
        <v>950</v>
      </c>
      <c r="J223" s="210" t="s">
        <v>468</v>
      </c>
      <c r="K223" s="211">
        <v>2</v>
      </c>
      <c r="L223" s="212">
        <v>30000000</v>
      </c>
      <c r="M223" s="212">
        <f t="shared" si="31"/>
        <v>60000000</v>
      </c>
      <c r="N223" s="212"/>
      <c r="O223" s="212"/>
      <c r="P223" s="212"/>
      <c r="Q223" s="212"/>
      <c r="R223" s="212"/>
      <c r="S223" s="212"/>
      <c r="T223" s="212"/>
      <c r="U223" s="212"/>
      <c r="V223" s="212"/>
      <c r="W223" s="212"/>
      <c r="X223" s="212"/>
      <c r="Y223" s="212">
        <f t="shared" si="34"/>
        <v>0</v>
      </c>
      <c r="Z223" s="212"/>
      <c r="AA223" s="212"/>
      <c r="AB223" s="212"/>
      <c r="AC223" s="212"/>
      <c r="AD223" s="212"/>
      <c r="AE223" s="212"/>
      <c r="AF223" s="212"/>
      <c r="AG223" s="212"/>
      <c r="AH223" s="212"/>
      <c r="AI223" s="212"/>
      <c r="AJ223" s="212"/>
      <c r="AK223" s="212">
        <f t="shared" si="35"/>
        <v>0</v>
      </c>
      <c r="AL223" s="212"/>
      <c r="AM223" s="212"/>
      <c r="AN223" s="212"/>
      <c r="AO223" s="212">
        <v>30000000</v>
      </c>
      <c r="AP223" s="212"/>
      <c r="AQ223" s="212"/>
      <c r="AR223" s="212"/>
      <c r="AS223" s="212"/>
      <c r="AT223" s="212"/>
      <c r="AU223" s="212"/>
      <c r="AV223" s="212"/>
      <c r="AW223" s="212">
        <f t="shared" si="36"/>
        <v>30000000</v>
      </c>
      <c r="AX223" s="212"/>
      <c r="AY223" s="212"/>
      <c r="AZ223" s="212"/>
      <c r="BA223" s="212">
        <v>30000000</v>
      </c>
      <c r="BB223" s="212"/>
      <c r="BC223" s="212"/>
      <c r="BD223" s="212"/>
      <c r="BE223" s="212"/>
      <c r="BF223" s="212"/>
      <c r="BG223" s="212"/>
      <c r="BH223" s="212"/>
      <c r="BI223" s="212">
        <f t="shared" si="37"/>
        <v>30000000</v>
      </c>
      <c r="BJ223" s="212">
        <f t="shared" si="26"/>
        <v>60000000</v>
      </c>
    </row>
    <row r="224" spans="1:62" ht="20.45">
      <c r="A224" s="663"/>
      <c r="B224" s="668">
        <v>45</v>
      </c>
      <c r="C224" s="668" t="s">
        <v>170</v>
      </c>
      <c r="D224" s="665"/>
      <c r="E224" s="668">
        <v>4501</v>
      </c>
      <c r="F224" s="668" t="s">
        <v>1072</v>
      </c>
      <c r="G224" s="209">
        <v>4501004</v>
      </c>
      <c r="H224" s="210" t="s">
        <v>414</v>
      </c>
      <c r="I224" s="209" t="s">
        <v>1073</v>
      </c>
      <c r="J224" s="210" t="s">
        <v>624</v>
      </c>
      <c r="K224" s="211">
        <v>3</v>
      </c>
      <c r="L224" s="212">
        <v>15000000</v>
      </c>
      <c r="M224" s="212">
        <f t="shared" si="31"/>
        <v>45000000</v>
      </c>
      <c r="N224" s="212"/>
      <c r="O224" s="212"/>
      <c r="P224" s="212"/>
      <c r="Q224" s="212"/>
      <c r="R224" s="212"/>
      <c r="S224" s="212"/>
      <c r="T224" s="212"/>
      <c r="U224" s="212"/>
      <c r="V224" s="212"/>
      <c r="W224" s="212"/>
      <c r="X224" s="212"/>
      <c r="Y224" s="212">
        <f t="shared" si="34"/>
        <v>0</v>
      </c>
      <c r="Z224" s="212"/>
      <c r="AA224" s="212"/>
      <c r="AB224" s="212"/>
      <c r="AC224" s="212"/>
      <c r="AD224" s="212"/>
      <c r="AE224" s="212">
        <v>10000000</v>
      </c>
      <c r="AF224" s="212"/>
      <c r="AG224" s="212"/>
      <c r="AH224" s="212"/>
      <c r="AI224" s="212"/>
      <c r="AJ224" s="212"/>
      <c r="AK224" s="212">
        <f t="shared" si="35"/>
        <v>10000000</v>
      </c>
      <c r="AL224" s="212"/>
      <c r="AM224" s="212"/>
      <c r="AN224" s="212"/>
      <c r="AO224" s="212"/>
      <c r="AP224" s="212"/>
      <c r="AQ224" s="212">
        <v>15000000</v>
      </c>
      <c r="AR224" s="212"/>
      <c r="AS224" s="212"/>
      <c r="AT224" s="212"/>
      <c r="AU224" s="212"/>
      <c r="AV224" s="212"/>
      <c r="AW224" s="212">
        <f t="shared" si="36"/>
        <v>15000000</v>
      </c>
      <c r="AX224" s="212"/>
      <c r="AY224" s="212"/>
      <c r="AZ224" s="212"/>
      <c r="BA224" s="212"/>
      <c r="BB224" s="212"/>
      <c r="BC224" s="212">
        <v>20000000</v>
      </c>
      <c r="BD224" s="212"/>
      <c r="BE224" s="212"/>
      <c r="BF224" s="212"/>
      <c r="BG224" s="212"/>
      <c r="BH224" s="212"/>
      <c r="BI224" s="212">
        <f t="shared" si="37"/>
        <v>20000000</v>
      </c>
      <c r="BJ224" s="212">
        <f t="shared" si="26"/>
        <v>45000000</v>
      </c>
    </row>
    <row r="225" spans="1:62">
      <c r="A225" s="663"/>
      <c r="B225" s="665"/>
      <c r="C225" s="665"/>
      <c r="D225" s="665"/>
      <c r="E225" s="665"/>
      <c r="F225" s="665"/>
      <c r="G225" s="209">
        <v>4501013</v>
      </c>
      <c r="H225" s="210" t="s">
        <v>627</v>
      </c>
      <c r="I225" s="209" t="s">
        <v>1074</v>
      </c>
      <c r="J225" s="210" t="s">
        <v>628</v>
      </c>
      <c r="K225" s="211">
        <v>1</v>
      </c>
      <c r="L225" s="212">
        <v>50000000</v>
      </c>
      <c r="M225" s="212">
        <f t="shared" si="31"/>
        <v>50000000</v>
      </c>
      <c r="N225" s="212"/>
      <c r="O225" s="212"/>
      <c r="P225" s="212"/>
      <c r="Q225" s="212"/>
      <c r="R225" s="212"/>
      <c r="S225" s="212"/>
      <c r="T225" s="212"/>
      <c r="U225" s="212"/>
      <c r="V225" s="212"/>
      <c r="W225" s="212"/>
      <c r="X225" s="212"/>
      <c r="Y225" s="212">
        <f t="shared" si="34"/>
        <v>0</v>
      </c>
      <c r="Z225" s="212"/>
      <c r="AA225" s="212"/>
      <c r="AB225" s="212"/>
      <c r="AC225" s="212"/>
      <c r="AD225" s="212"/>
      <c r="AE225" s="212"/>
      <c r="AF225" s="212"/>
      <c r="AG225" s="212"/>
      <c r="AH225" s="212"/>
      <c r="AI225" s="212"/>
      <c r="AJ225" s="212"/>
      <c r="AK225" s="212">
        <f t="shared" si="35"/>
        <v>0</v>
      </c>
      <c r="AL225" s="212"/>
      <c r="AM225" s="212"/>
      <c r="AN225" s="212"/>
      <c r="AO225" s="212"/>
      <c r="AP225" s="212"/>
      <c r="AQ225" s="212">
        <v>50000000</v>
      </c>
      <c r="AR225" s="212"/>
      <c r="AS225" s="212"/>
      <c r="AT225" s="212"/>
      <c r="AU225" s="212"/>
      <c r="AV225" s="212"/>
      <c r="AW225" s="212">
        <f t="shared" si="36"/>
        <v>50000000</v>
      </c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  <c r="BI225" s="212">
        <f t="shared" si="37"/>
        <v>0</v>
      </c>
      <c r="BJ225" s="212">
        <f t="shared" si="26"/>
        <v>50000000</v>
      </c>
    </row>
    <row r="226" spans="1:62" ht="30.6">
      <c r="A226" s="663"/>
      <c r="B226" s="665"/>
      <c r="C226" s="665"/>
      <c r="D226" s="665"/>
      <c r="E226" s="665"/>
      <c r="F226" s="665"/>
      <c r="G226" s="209" t="s">
        <v>1077</v>
      </c>
      <c r="H226" s="210" t="s">
        <v>171</v>
      </c>
      <c r="I226" s="209" t="s">
        <v>1078</v>
      </c>
      <c r="J226" s="210" t="s">
        <v>1079</v>
      </c>
      <c r="K226" s="211">
        <v>1</v>
      </c>
      <c r="L226" s="212">
        <v>40000000</v>
      </c>
      <c r="M226" s="212">
        <f t="shared" si="31"/>
        <v>40000000</v>
      </c>
      <c r="N226" s="212"/>
      <c r="O226" s="212"/>
      <c r="P226" s="212"/>
      <c r="Q226" s="212"/>
      <c r="R226" s="212"/>
      <c r="S226" s="212"/>
      <c r="T226" s="212"/>
      <c r="U226" s="212"/>
      <c r="V226" s="212"/>
      <c r="W226" s="212"/>
      <c r="X226" s="212"/>
      <c r="Y226" s="212">
        <f t="shared" si="34"/>
        <v>0</v>
      </c>
      <c r="Z226" s="212"/>
      <c r="AA226" s="212"/>
      <c r="AB226" s="212"/>
      <c r="AC226" s="212"/>
      <c r="AD226" s="212"/>
      <c r="AE226" s="212"/>
      <c r="AF226" s="212"/>
      <c r="AG226" s="212"/>
      <c r="AH226" s="212"/>
      <c r="AI226" s="212"/>
      <c r="AJ226" s="212"/>
      <c r="AK226" s="212">
        <f t="shared" si="35"/>
        <v>0</v>
      </c>
      <c r="AL226" s="212">
        <v>20000000</v>
      </c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>
        <f t="shared" si="36"/>
        <v>20000000</v>
      </c>
      <c r="AX226" s="212">
        <v>20000000</v>
      </c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  <c r="BI226" s="212">
        <f t="shared" si="37"/>
        <v>20000000</v>
      </c>
      <c r="BJ226" s="212">
        <f t="shared" si="26"/>
        <v>40000000</v>
      </c>
    </row>
    <row r="227" spans="1:62">
      <c r="A227" s="663"/>
      <c r="B227" s="665"/>
      <c r="C227" s="665"/>
      <c r="D227" s="665"/>
      <c r="E227" s="665"/>
      <c r="F227" s="665"/>
      <c r="G227" s="209">
        <v>4501056</v>
      </c>
      <c r="H227" s="210" t="s">
        <v>1080</v>
      </c>
      <c r="I227" s="209">
        <v>450105600</v>
      </c>
      <c r="J227" s="210" t="s">
        <v>1081</v>
      </c>
      <c r="K227" s="211">
        <v>1</v>
      </c>
      <c r="L227" s="212">
        <v>50000000</v>
      </c>
      <c r="M227" s="212">
        <f t="shared" si="31"/>
        <v>50000000</v>
      </c>
      <c r="N227" s="212"/>
      <c r="O227" s="212"/>
      <c r="P227" s="212"/>
      <c r="Q227" s="212"/>
      <c r="R227" s="212"/>
      <c r="S227" s="212"/>
      <c r="T227" s="212"/>
      <c r="U227" s="212"/>
      <c r="V227" s="212"/>
      <c r="W227" s="212"/>
      <c r="X227" s="212"/>
      <c r="Y227" s="212">
        <f t="shared" si="34"/>
        <v>0</v>
      </c>
      <c r="Z227" s="212"/>
      <c r="AA227" s="212"/>
      <c r="AB227" s="212"/>
      <c r="AC227" s="212"/>
      <c r="AD227" s="212"/>
      <c r="AE227" s="212"/>
      <c r="AF227" s="212"/>
      <c r="AG227" s="212"/>
      <c r="AH227" s="212"/>
      <c r="AI227" s="212"/>
      <c r="AJ227" s="212"/>
      <c r="AK227" s="212">
        <f t="shared" si="35"/>
        <v>0</v>
      </c>
      <c r="AL227" s="212">
        <v>25000000</v>
      </c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>
        <f t="shared" si="36"/>
        <v>25000000</v>
      </c>
      <c r="AX227" s="212">
        <v>25000000</v>
      </c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  <c r="BI227" s="212">
        <f t="shared" si="37"/>
        <v>25000000</v>
      </c>
      <c r="BJ227" s="212">
        <f t="shared" si="26"/>
        <v>50000000</v>
      </c>
    </row>
    <row r="228" spans="1:62" ht="20.45">
      <c r="A228" s="663"/>
      <c r="B228" s="665"/>
      <c r="C228" s="665"/>
      <c r="D228" s="665"/>
      <c r="E228" s="665"/>
      <c r="F228" s="665"/>
      <c r="G228" s="209" t="s">
        <v>1082</v>
      </c>
      <c r="H228" s="210" t="s">
        <v>1083</v>
      </c>
      <c r="I228" s="209" t="s">
        <v>1084</v>
      </c>
      <c r="J228" s="210" t="s">
        <v>1083</v>
      </c>
      <c r="K228" s="211">
        <v>1</v>
      </c>
      <c r="L228" s="212">
        <v>50000000</v>
      </c>
      <c r="M228" s="212">
        <f t="shared" si="31"/>
        <v>50000000</v>
      </c>
      <c r="N228" s="212"/>
      <c r="O228" s="212"/>
      <c r="P228" s="212"/>
      <c r="Q228" s="212"/>
      <c r="R228" s="212"/>
      <c r="S228" s="212"/>
      <c r="T228" s="212"/>
      <c r="U228" s="212"/>
      <c r="V228" s="212"/>
      <c r="W228" s="212"/>
      <c r="X228" s="212"/>
      <c r="Y228" s="212">
        <f t="shared" si="34"/>
        <v>0</v>
      </c>
      <c r="Z228" s="212"/>
      <c r="AA228" s="212"/>
      <c r="AB228" s="212"/>
      <c r="AC228" s="212"/>
      <c r="AD228" s="212"/>
      <c r="AE228" s="212"/>
      <c r="AF228" s="212"/>
      <c r="AG228" s="212"/>
      <c r="AH228" s="212"/>
      <c r="AI228" s="212"/>
      <c r="AJ228" s="212"/>
      <c r="AK228" s="212">
        <f t="shared" si="35"/>
        <v>0</v>
      </c>
      <c r="AL228" s="212">
        <v>20000000</v>
      </c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>
        <f t="shared" si="36"/>
        <v>20000000</v>
      </c>
      <c r="AX228" s="212">
        <v>30000000</v>
      </c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  <c r="BI228" s="212">
        <f t="shared" si="37"/>
        <v>30000000</v>
      </c>
      <c r="BJ228" s="212">
        <f t="shared" si="26"/>
        <v>50000000</v>
      </c>
    </row>
    <row r="229" spans="1:62">
      <c r="A229" s="663"/>
      <c r="B229" s="665"/>
      <c r="C229" s="665"/>
      <c r="D229" s="665"/>
      <c r="E229" s="665"/>
      <c r="F229" s="665"/>
      <c r="G229" s="209" t="s">
        <v>1085</v>
      </c>
      <c r="H229" s="210" t="s">
        <v>1086</v>
      </c>
      <c r="I229" s="209" t="s">
        <v>1087</v>
      </c>
      <c r="J229" s="210" t="s">
        <v>1088</v>
      </c>
      <c r="K229" s="211">
        <v>1</v>
      </c>
      <c r="L229" s="212">
        <v>500000000</v>
      </c>
      <c r="M229" s="212">
        <f t="shared" si="31"/>
        <v>500000000</v>
      </c>
      <c r="N229" s="212"/>
      <c r="O229" s="212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>
        <f t="shared" si="34"/>
        <v>0</v>
      </c>
      <c r="Z229" s="212"/>
      <c r="AA229" s="212"/>
      <c r="AB229" s="212"/>
      <c r="AC229" s="212"/>
      <c r="AD229" s="212"/>
      <c r="AE229" s="212"/>
      <c r="AF229" s="212"/>
      <c r="AG229" s="212"/>
      <c r="AH229" s="212"/>
      <c r="AI229" s="212"/>
      <c r="AJ229" s="212"/>
      <c r="AK229" s="212">
        <f t="shared" si="35"/>
        <v>0</v>
      </c>
      <c r="AL229" s="212"/>
      <c r="AM229" s="212"/>
      <c r="AN229" s="212"/>
      <c r="AO229" s="212"/>
      <c r="AP229" s="212"/>
      <c r="AQ229" s="212"/>
      <c r="AR229" s="212"/>
      <c r="AS229" s="212"/>
      <c r="AT229" s="212">
        <v>500000000</v>
      </c>
      <c r="AU229" s="212"/>
      <c r="AV229" s="212"/>
      <c r="AW229" s="212">
        <f t="shared" si="36"/>
        <v>500000000</v>
      </c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  <c r="BI229" s="212">
        <f t="shared" si="37"/>
        <v>0</v>
      </c>
      <c r="BJ229" s="212">
        <f t="shared" si="26"/>
        <v>500000000</v>
      </c>
    </row>
    <row r="230" spans="1:62">
      <c r="A230" s="663"/>
      <c r="B230" s="665"/>
      <c r="C230" s="665"/>
      <c r="D230" s="665"/>
      <c r="E230" s="665"/>
      <c r="F230" s="665"/>
      <c r="G230" s="209" t="s">
        <v>1085</v>
      </c>
      <c r="H230" s="210" t="s">
        <v>1086</v>
      </c>
      <c r="I230" s="209">
        <v>450102801</v>
      </c>
      <c r="J230" s="210" t="s">
        <v>1089</v>
      </c>
      <c r="K230" s="211">
        <v>1</v>
      </c>
      <c r="L230" s="212">
        <v>300000000</v>
      </c>
      <c r="M230" s="212">
        <f t="shared" si="31"/>
        <v>300000000</v>
      </c>
      <c r="N230" s="212"/>
      <c r="O230" s="212"/>
      <c r="P230" s="212"/>
      <c r="Q230" s="212"/>
      <c r="R230" s="212"/>
      <c r="S230" s="212"/>
      <c r="T230" s="212"/>
      <c r="U230" s="212"/>
      <c r="V230" s="212"/>
      <c r="W230" s="212"/>
      <c r="X230" s="212"/>
      <c r="Y230" s="212">
        <f t="shared" si="34"/>
        <v>0</v>
      </c>
      <c r="Z230" s="212"/>
      <c r="AA230" s="212"/>
      <c r="AB230" s="212"/>
      <c r="AC230" s="212"/>
      <c r="AD230" s="212"/>
      <c r="AE230" s="212"/>
      <c r="AF230" s="212"/>
      <c r="AG230" s="212"/>
      <c r="AH230" s="212"/>
      <c r="AI230" s="212"/>
      <c r="AJ230" s="212"/>
      <c r="AK230" s="212">
        <f t="shared" si="35"/>
        <v>0</v>
      </c>
      <c r="AL230" s="212">
        <v>150000000</v>
      </c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>
        <f t="shared" si="36"/>
        <v>150000000</v>
      </c>
      <c r="AX230" s="212">
        <v>150000000</v>
      </c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  <c r="BI230" s="212">
        <f t="shared" si="37"/>
        <v>150000000</v>
      </c>
      <c r="BJ230" s="212">
        <f t="shared" si="26"/>
        <v>300000000</v>
      </c>
    </row>
    <row r="231" spans="1:62" ht="20.45">
      <c r="A231" s="663"/>
      <c r="B231" s="665"/>
      <c r="C231" s="665"/>
      <c r="D231" s="665"/>
      <c r="E231" s="666"/>
      <c r="F231" s="665"/>
      <c r="G231" s="209">
        <v>4501026</v>
      </c>
      <c r="H231" s="210" t="s">
        <v>1075</v>
      </c>
      <c r="I231" s="209">
        <v>450102602</v>
      </c>
      <c r="J231" s="210" t="s">
        <v>1076</v>
      </c>
      <c r="K231" s="211">
        <v>1</v>
      </c>
      <c r="L231" s="212">
        <v>70000000</v>
      </c>
      <c r="M231" s="212">
        <f t="shared" si="31"/>
        <v>70000000</v>
      </c>
      <c r="N231" s="212"/>
      <c r="O231" s="212"/>
      <c r="P231" s="212"/>
      <c r="Q231" s="212"/>
      <c r="R231" s="212"/>
      <c r="S231" s="212"/>
      <c r="T231" s="212"/>
      <c r="U231" s="212"/>
      <c r="V231" s="212"/>
      <c r="W231" s="212"/>
      <c r="X231" s="212"/>
      <c r="Y231" s="212">
        <f t="shared" si="34"/>
        <v>0</v>
      </c>
      <c r="Z231" s="212"/>
      <c r="AA231" s="212"/>
      <c r="AB231" s="212"/>
      <c r="AC231" s="212"/>
      <c r="AD231" s="212"/>
      <c r="AE231" s="212"/>
      <c r="AF231" s="212"/>
      <c r="AG231" s="212"/>
      <c r="AH231" s="212"/>
      <c r="AI231" s="212"/>
      <c r="AJ231" s="212"/>
      <c r="AK231" s="212">
        <f t="shared" si="35"/>
        <v>0</v>
      </c>
      <c r="AL231" s="212">
        <v>70000000</v>
      </c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>
        <f t="shared" si="36"/>
        <v>70000000</v>
      </c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  <c r="BI231" s="212">
        <f t="shared" si="37"/>
        <v>0</v>
      </c>
      <c r="BJ231" s="212">
        <f t="shared" si="26"/>
        <v>70000000</v>
      </c>
    </row>
    <row r="232" spans="1:62">
      <c r="A232" s="663"/>
      <c r="B232" s="666"/>
      <c r="C232" s="666"/>
      <c r="D232" s="665"/>
      <c r="E232" s="209">
        <v>4599</v>
      </c>
      <c r="F232" s="665"/>
      <c r="G232" s="209" t="s">
        <v>1090</v>
      </c>
      <c r="H232" s="210" t="s">
        <v>1091</v>
      </c>
      <c r="I232" s="209" t="s">
        <v>1092</v>
      </c>
      <c r="J232" s="210" t="s">
        <v>1093</v>
      </c>
      <c r="K232" s="211">
        <v>1</v>
      </c>
      <c r="L232" s="212">
        <v>80000000</v>
      </c>
      <c r="M232" s="212">
        <f t="shared" si="31"/>
        <v>80000000</v>
      </c>
      <c r="N232" s="212"/>
      <c r="O232" s="212"/>
      <c r="P232" s="212"/>
      <c r="Q232" s="212"/>
      <c r="R232" s="212"/>
      <c r="S232" s="212"/>
      <c r="T232" s="212"/>
      <c r="U232" s="212"/>
      <c r="V232" s="212"/>
      <c r="W232" s="212"/>
      <c r="X232" s="212"/>
      <c r="Y232" s="212">
        <f t="shared" si="34"/>
        <v>0</v>
      </c>
      <c r="Z232" s="212"/>
      <c r="AA232" s="212"/>
      <c r="AB232" s="212"/>
      <c r="AC232" s="212"/>
      <c r="AD232" s="212"/>
      <c r="AE232" s="212"/>
      <c r="AF232" s="212"/>
      <c r="AG232" s="212"/>
      <c r="AH232" s="212"/>
      <c r="AI232" s="212"/>
      <c r="AJ232" s="212"/>
      <c r="AK232" s="212">
        <f t="shared" si="35"/>
        <v>0</v>
      </c>
      <c r="AL232" s="212"/>
      <c r="AM232" s="212"/>
      <c r="AN232" s="212"/>
      <c r="AO232" s="212"/>
      <c r="AP232" s="212"/>
      <c r="AQ232" s="212">
        <v>40000000</v>
      </c>
      <c r="AR232" s="212"/>
      <c r="AS232" s="212"/>
      <c r="AT232" s="212"/>
      <c r="AU232" s="212"/>
      <c r="AV232" s="212"/>
      <c r="AW232" s="212">
        <f t="shared" si="36"/>
        <v>40000000</v>
      </c>
      <c r="AX232" s="212"/>
      <c r="AY232" s="212"/>
      <c r="AZ232" s="212"/>
      <c r="BA232" s="212"/>
      <c r="BB232" s="212"/>
      <c r="BC232" s="212">
        <v>40000000</v>
      </c>
      <c r="BD232" s="212"/>
      <c r="BE232" s="212"/>
      <c r="BF232" s="212"/>
      <c r="BG232" s="212"/>
      <c r="BH232" s="212"/>
      <c r="BI232" s="212">
        <f t="shared" si="37"/>
        <v>40000000</v>
      </c>
      <c r="BJ232" s="212">
        <f t="shared" si="26"/>
        <v>80000000</v>
      </c>
    </row>
    <row r="233" spans="1:62">
      <c r="A233" s="663"/>
      <c r="B233" s="668">
        <v>24</v>
      </c>
      <c r="C233" s="668" t="s">
        <v>584</v>
      </c>
      <c r="D233" s="665"/>
      <c r="E233" s="668">
        <v>2409</v>
      </c>
      <c r="F233" s="665"/>
      <c r="G233" s="209" t="s">
        <v>1261</v>
      </c>
      <c r="H233" s="210" t="s">
        <v>1262</v>
      </c>
      <c r="I233" s="209" t="s">
        <v>1263</v>
      </c>
      <c r="J233" s="210" t="s">
        <v>1264</v>
      </c>
      <c r="K233" s="211">
        <v>1</v>
      </c>
      <c r="L233" s="212">
        <v>500000000</v>
      </c>
      <c r="M233" s="212">
        <f t="shared" si="31"/>
        <v>500000000</v>
      </c>
      <c r="N233" s="212"/>
      <c r="O233" s="212"/>
      <c r="P233" s="212"/>
      <c r="Q233" s="212"/>
      <c r="R233" s="212"/>
      <c r="S233" s="212"/>
      <c r="T233" s="212"/>
      <c r="U233" s="212"/>
      <c r="V233" s="212"/>
      <c r="W233" s="212"/>
      <c r="X233" s="212"/>
      <c r="Y233" s="212">
        <f t="shared" si="34"/>
        <v>0</v>
      </c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>
        <f t="shared" si="35"/>
        <v>0</v>
      </c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>
        <v>500000000</v>
      </c>
      <c r="AW233" s="212">
        <f t="shared" si="36"/>
        <v>500000000</v>
      </c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>
        <f t="shared" si="37"/>
        <v>0</v>
      </c>
      <c r="BJ233" s="212">
        <f t="shared" si="26"/>
        <v>500000000</v>
      </c>
    </row>
    <row r="234" spans="1:62">
      <c r="A234" s="663"/>
      <c r="B234" s="665"/>
      <c r="C234" s="665"/>
      <c r="D234" s="665"/>
      <c r="E234" s="665"/>
      <c r="F234" s="665"/>
      <c r="G234" s="209" t="s">
        <v>1261</v>
      </c>
      <c r="H234" s="210" t="s">
        <v>1262</v>
      </c>
      <c r="I234" s="209" t="s">
        <v>1265</v>
      </c>
      <c r="J234" s="210" t="s">
        <v>1266</v>
      </c>
      <c r="K234" s="211">
        <v>1</v>
      </c>
      <c r="L234" s="212">
        <v>100000000</v>
      </c>
      <c r="M234" s="212">
        <f t="shared" si="31"/>
        <v>100000000</v>
      </c>
      <c r="N234" s="212"/>
      <c r="O234" s="212"/>
      <c r="P234" s="212"/>
      <c r="Q234" s="212"/>
      <c r="R234" s="212"/>
      <c r="S234" s="212"/>
      <c r="T234" s="212"/>
      <c r="U234" s="212"/>
      <c r="V234" s="212"/>
      <c r="W234" s="212"/>
      <c r="X234" s="212"/>
      <c r="Y234" s="212">
        <f t="shared" si="34"/>
        <v>0</v>
      </c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>
        <f t="shared" si="35"/>
        <v>0</v>
      </c>
      <c r="AL234" s="212">
        <v>50000000</v>
      </c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>
        <f t="shared" si="36"/>
        <v>50000000</v>
      </c>
      <c r="AX234" s="212">
        <v>50000000</v>
      </c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  <c r="BI234" s="212">
        <f t="shared" si="37"/>
        <v>50000000</v>
      </c>
      <c r="BJ234" s="212">
        <f t="shared" si="26"/>
        <v>100000000</v>
      </c>
    </row>
    <row r="235" spans="1:62" ht="20.45">
      <c r="A235" s="663"/>
      <c r="B235" s="665"/>
      <c r="C235" s="665"/>
      <c r="D235" s="665"/>
      <c r="E235" s="665"/>
      <c r="F235" s="665"/>
      <c r="G235" s="209" t="s">
        <v>1261</v>
      </c>
      <c r="H235" s="210" t="s">
        <v>1262</v>
      </c>
      <c r="I235" s="209" t="s">
        <v>1267</v>
      </c>
      <c r="J235" s="210" t="s">
        <v>1268</v>
      </c>
      <c r="K235" s="211">
        <v>1</v>
      </c>
      <c r="L235" s="212">
        <v>120000000</v>
      </c>
      <c r="M235" s="212">
        <f t="shared" si="31"/>
        <v>120000000</v>
      </c>
      <c r="N235" s="212"/>
      <c r="O235" s="212"/>
      <c r="P235" s="212"/>
      <c r="Q235" s="212"/>
      <c r="R235" s="212"/>
      <c r="S235" s="212"/>
      <c r="T235" s="212"/>
      <c r="U235" s="212"/>
      <c r="V235" s="212"/>
      <c r="W235" s="212"/>
      <c r="X235" s="212"/>
      <c r="Y235" s="212">
        <f t="shared" si="34"/>
        <v>0</v>
      </c>
      <c r="Z235" s="212"/>
      <c r="AA235" s="212"/>
      <c r="AB235" s="212"/>
      <c r="AC235" s="212"/>
      <c r="AD235" s="212"/>
      <c r="AE235" s="212"/>
      <c r="AF235" s="212"/>
      <c r="AG235" s="212"/>
      <c r="AH235" s="212"/>
      <c r="AI235" s="212"/>
      <c r="AJ235" s="212"/>
      <c r="AK235" s="212">
        <f t="shared" si="35"/>
        <v>0</v>
      </c>
      <c r="AL235" s="212"/>
      <c r="AM235" s="212"/>
      <c r="AN235" s="212"/>
      <c r="AO235" s="212"/>
      <c r="AP235" s="212"/>
      <c r="AQ235" s="212">
        <v>60000000</v>
      </c>
      <c r="AR235" s="212"/>
      <c r="AS235" s="212"/>
      <c r="AT235" s="212"/>
      <c r="AU235" s="212"/>
      <c r="AV235" s="212"/>
      <c r="AW235" s="212">
        <f t="shared" si="36"/>
        <v>60000000</v>
      </c>
      <c r="AX235" s="212"/>
      <c r="AY235" s="212"/>
      <c r="AZ235" s="212"/>
      <c r="BA235" s="212"/>
      <c r="BB235" s="212"/>
      <c r="BC235" s="212">
        <v>60000000</v>
      </c>
      <c r="BD235" s="212"/>
      <c r="BE235" s="212"/>
      <c r="BF235" s="212"/>
      <c r="BG235" s="212"/>
      <c r="BH235" s="212"/>
      <c r="BI235" s="212">
        <f t="shared" si="37"/>
        <v>60000000</v>
      </c>
      <c r="BJ235" s="212">
        <f t="shared" si="26"/>
        <v>120000000</v>
      </c>
    </row>
    <row r="236" spans="1:62">
      <c r="A236" s="663"/>
      <c r="B236" s="666"/>
      <c r="C236" s="666"/>
      <c r="D236" s="665"/>
      <c r="E236" s="666"/>
      <c r="F236" s="665"/>
      <c r="G236" s="209" t="s">
        <v>1261</v>
      </c>
      <c r="H236" s="210" t="s">
        <v>1262</v>
      </c>
      <c r="I236" s="209" t="s">
        <v>1269</v>
      </c>
      <c r="J236" s="210" t="s">
        <v>1270</v>
      </c>
      <c r="K236" s="211">
        <v>1</v>
      </c>
      <c r="L236" s="212">
        <v>400000000</v>
      </c>
      <c r="M236" s="212">
        <f t="shared" si="31"/>
        <v>400000000</v>
      </c>
      <c r="N236" s="212"/>
      <c r="O236" s="212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>
        <f t="shared" si="34"/>
        <v>0</v>
      </c>
      <c r="Z236" s="212"/>
      <c r="AA236" s="212"/>
      <c r="AB236" s="212"/>
      <c r="AC236" s="212"/>
      <c r="AD236" s="212"/>
      <c r="AE236" s="212"/>
      <c r="AF236" s="212"/>
      <c r="AG236" s="212"/>
      <c r="AH236" s="212"/>
      <c r="AI236" s="212"/>
      <c r="AJ236" s="212"/>
      <c r="AK236" s="212">
        <f t="shared" si="35"/>
        <v>0</v>
      </c>
      <c r="AL236" s="212">
        <v>200000000</v>
      </c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>
        <f t="shared" si="36"/>
        <v>200000000</v>
      </c>
      <c r="AX236" s="212">
        <v>200000000</v>
      </c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>
        <f t="shared" si="37"/>
        <v>200000000</v>
      </c>
      <c r="BJ236" s="212">
        <f t="shared" si="26"/>
        <v>400000000</v>
      </c>
    </row>
    <row r="237" spans="1:62">
      <c r="A237" s="663"/>
      <c r="B237" s="668" t="s">
        <v>1094</v>
      </c>
      <c r="C237" s="668" t="s">
        <v>296</v>
      </c>
      <c r="D237" s="665"/>
      <c r="E237" s="668" t="s">
        <v>1095</v>
      </c>
      <c r="F237" s="665"/>
      <c r="G237" s="209" t="s">
        <v>1096</v>
      </c>
      <c r="H237" s="210" t="s">
        <v>1097</v>
      </c>
      <c r="I237" s="213" t="s">
        <v>1098</v>
      </c>
      <c r="J237" s="214" t="s">
        <v>1097</v>
      </c>
      <c r="K237" s="211">
        <v>1</v>
      </c>
      <c r="L237" s="212">
        <v>700000000</v>
      </c>
      <c r="M237" s="212">
        <f t="shared" si="31"/>
        <v>700000000</v>
      </c>
      <c r="N237" s="212"/>
      <c r="O237" s="212"/>
      <c r="P237" s="212"/>
      <c r="Q237" s="212"/>
      <c r="R237" s="212"/>
      <c r="S237" s="212"/>
      <c r="T237" s="212"/>
      <c r="U237" s="212"/>
      <c r="V237" s="212"/>
      <c r="W237" s="212"/>
      <c r="X237" s="212"/>
      <c r="Y237" s="212">
        <f t="shared" si="34"/>
        <v>0</v>
      </c>
      <c r="Z237" s="212"/>
      <c r="AA237" s="212"/>
      <c r="AB237" s="212"/>
      <c r="AC237" s="212"/>
      <c r="AD237" s="212"/>
      <c r="AE237" s="212"/>
      <c r="AF237" s="212"/>
      <c r="AG237" s="212"/>
      <c r="AH237" s="212"/>
      <c r="AI237" s="212"/>
      <c r="AJ237" s="212"/>
      <c r="AK237" s="212">
        <f t="shared" si="35"/>
        <v>0</v>
      </c>
      <c r="AL237" s="212">
        <v>400000000</v>
      </c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>
        <f t="shared" si="36"/>
        <v>400000000</v>
      </c>
      <c r="AX237" s="212">
        <v>300000000</v>
      </c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  <c r="BI237" s="212">
        <f t="shared" si="37"/>
        <v>300000000</v>
      </c>
      <c r="BJ237" s="212">
        <f t="shared" si="26"/>
        <v>700000000</v>
      </c>
    </row>
    <row r="238" spans="1:62">
      <c r="A238" s="663"/>
      <c r="B238" s="665" t="s">
        <v>1094</v>
      </c>
      <c r="C238" s="665"/>
      <c r="D238" s="665"/>
      <c r="E238" s="665" t="s">
        <v>1095</v>
      </c>
      <c r="F238" s="665"/>
      <c r="G238" s="209" t="s">
        <v>1099</v>
      </c>
      <c r="H238" s="210" t="s">
        <v>1100</v>
      </c>
      <c r="I238" s="213" t="s">
        <v>1101</v>
      </c>
      <c r="J238" s="214" t="s">
        <v>1100</v>
      </c>
      <c r="K238" s="211">
        <v>1</v>
      </c>
      <c r="L238" s="212">
        <v>2312000000</v>
      </c>
      <c r="M238" s="212">
        <f t="shared" si="31"/>
        <v>2312000000</v>
      </c>
      <c r="N238" s="212">
        <v>812000000</v>
      </c>
      <c r="O238" s="212"/>
      <c r="P238" s="212"/>
      <c r="Q238" s="212"/>
      <c r="R238" s="212"/>
      <c r="S238" s="212"/>
      <c r="T238" s="212"/>
      <c r="U238" s="212"/>
      <c r="V238" s="212"/>
      <c r="W238" s="212"/>
      <c r="X238" s="212"/>
      <c r="Y238" s="212">
        <f t="shared" si="34"/>
        <v>812000000</v>
      </c>
      <c r="Z238" s="212">
        <v>900000000</v>
      </c>
      <c r="AA238" s="212"/>
      <c r="AB238" s="212"/>
      <c r="AC238" s="212"/>
      <c r="AD238" s="212"/>
      <c r="AE238" s="212"/>
      <c r="AF238" s="212"/>
      <c r="AG238" s="212"/>
      <c r="AH238" s="212"/>
      <c r="AI238" s="212"/>
      <c r="AJ238" s="212"/>
      <c r="AK238" s="212">
        <f t="shared" si="35"/>
        <v>900000000</v>
      </c>
      <c r="AL238" s="212">
        <v>300000000</v>
      </c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>
        <f t="shared" si="36"/>
        <v>300000000</v>
      </c>
      <c r="AX238" s="212">
        <v>300000000</v>
      </c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  <c r="BI238" s="212">
        <f t="shared" si="37"/>
        <v>300000000</v>
      </c>
      <c r="BJ238" s="212">
        <f t="shared" si="26"/>
        <v>2312000000</v>
      </c>
    </row>
    <row r="239" spans="1:62">
      <c r="A239" s="663"/>
      <c r="B239" s="665" t="s">
        <v>1094</v>
      </c>
      <c r="C239" s="665"/>
      <c r="D239" s="665"/>
      <c r="E239" s="665" t="s">
        <v>1095</v>
      </c>
      <c r="F239" s="665"/>
      <c r="G239" s="209" t="s">
        <v>1102</v>
      </c>
      <c r="H239" s="210" t="s">
        <v>1103</v>
      </c>
      <c r="I239" s="213" t="s">
        <v>1104</v>
      </c>
      <c r="J239" s="214" t="s">
        <v>1103</v>
      </c>
      <c r="K239" s="211">
        <v>1</v>
      </c>
      <c r="L239" s="212">
        <v>1201000000</v>
      </c>
      <c r="M239" s="212">
        <f t="shared" si="31"/>
        <v>1201000000</v>
      </c>
      <c r="N239" s="212">
        <v>65000000</v>
      </c>
      <c r="O239" s="212"/>
      <c r="P239" s="212"/>
      <c r="Q239" s="212"/>
      <c r="R239" s="212"/>
      <c r="S239" s="212"/>
      <c r="T239" s="212"/>
      <c r="U239" s="212"/>
      <c r="V239" s="212"/>
      <c r="W239" s="212"/>
      <c r="X239" s="212"/>
      <c r="Y239" s="212">
        <f t="shared" si="34"/>
        <v>65000000</v>
      </c>
      <c r="Z239" s="212">
        <v>136000000</v>
      </c>
      <c r="AA239" s="212"/>
      <c r="AB239" s="212"/>
      <c r="AC239" s="212"/>
      <c r="AD239" s="212"/>
      <c r="AE239" s="212"/>
      <c r="AF239" s="212"/>
      <c r="AG239" s="212"/>
      <c r="AH239" s="212"/>
      <c r="AI239" s="212"/>
      <c r="AJ239" s="212"/>
      <c r="AK239" s="212">
        <f t="shared" si="35"/>
        <v>136000000</v>
      </c>
      <c r="AL239" s="212">
        <v>500000000</v>
      </c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>
        <f t="shared" si="36"/>
        <v>500000000</v>
      </c>
      <c r="AX239" s="212">
        <v>500000000</v>
      </c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  <c r="BI239" s="212">
        <f t="shared" si="37"/>
        <v>500000000</v>
      </c>
      <c r="BJ239" s="212">
        <f t="shared" ref="BJ239:BJ262" si="38">+Y239+AK239+AW239+BI239</f>
        <v>1201000000</v>
      </c>
    </row>
    <row r="240" spans="1:62" ht="20.45">
      <c r="A240" s="663"/>
      <c r="B240" s="666" t="s">
        <v>1094</v>
      </c>
      <c r="C240" s="666"/>
      <c r="D240" s="665"/>
      <c r="E240" s="666" t="s">
        <v>1095</v>
      </c>
      <c r="F240" s="666"/>
      <c r="G240" s="209" t="s">
        <v>1105</v>
      </c>
      <c r="H240" s="210" t="s">
        <v>1106</v>
      </c>
      <c r="I240" s="213" t="s">
        <v>1107</v>
      </c>
      <c r="J240" s="214" t="s">
        <v>1106</v>
      </c>
      <c r="K240" s="211">
        <v>1</v>
      </c>
      <c r="L240" s="212">
        <v>1900000000</v>
      </c>
      <c r="M240" s="212">
        <f t="shared" si="31"/>
        <v>1900000000</v>
      </c>
      <c r="N240" s="212">
        <v>1400000000</v>
      </c>
      <c r="O240" s="212"/>
      <c r="P240" s="212"/>
      <c r="Q240" s="212"/>
      <c r="R240" s="212"/>
      <c r="S240" s="212"/>
      <c r="T240" s="212"/>
      <c r="U240" s="212"/>
      <c r="V240" s="212"/>
      <c r="W240" s="212"/>
      <c r="X240" s="212"/>
      <c r="Y240" s="212">
        <f t="shared" si="34"/>
        <v>1400000000</v>
      </c>
      <c r="Z240" s="212"/>
      <c r="AA240" s="212"/>
      <c r="AB240" s="212"/>
      <c r="AC240" s="212"/>
      <c r="AD240" s="212"/>
      <c r="AE240" s="212"/>
      <c r="AF240" s="212"/>
      <c r="AG240" s="212"/>
      <c r="AH240" s="212"/>
      <c r="AI240" s="212"/>
      <c r="AJ240" s="212"/>
      <c r="AK240" s="212">
        <f t="shared" si="35"/>
        <v>0</v>
      </c>
      <c r="AL240" s="212">
        <v>250000000</v>
      </c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>
        <f t="shared" si="36"/>
        <v>250000000</v>
      </c>
      <c r="AX240" s="212">
        <v>250000000</v>
      </c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  <c r="BI240" s="212">
        <f t="shared" si="37"/>
        <v>250000000</v>
      </c>
      <c r="BJ240" s="212">
        <f t="shared" si="38"/>
        <v>1900000000</v>
      </c>
    </row>
    <row r="241" spans="1:62" ht="20.45">
      <c r="A241" s="663"/>
      <c r="B241" s="668">
        <v>45</v>
      </c>
      <c r="C241" s="668" t="s">
        <v>170</v>
      </c>
      <c r="D241" s="665"/>
      <c r="E241" s="668" t="s">
        <v>1121</v>
      </c>
      <c r="F241" s="668" t="s">
        <v>671</v>
      </c>
      <c r="G241" s="209" t="s">
        <v>1122</v>
      </c>
      <c r="H241" s="210" t="s">
        <v>1123</v>
      </c>
      <c r="I241" s="209" t="s">
        <v>1124</v>
      </c>
      <c r="J241" s="210" t="s">
        <v>1125</v>
      </c>
      <c r="K241" s="211">
        <v>1</v>
      </c>
      <c r="L241" s="212">
        <v>60000000</v>
      </c>
      <c r="M241" s="212">
        <f t="shared" si="31"/>
        <v>60000000</v>
      </c>
      <c r="N241" s="212"/>
      <c r="O241" s="212"/>
      <c r="P241" s="212"/>
      <c r="Q241" s="212"/>
      <c r="R241" s="212"/>
      <c r="S241" s="212"/>
      <c r="T241" s="212"/>
      <c r="U241" s="212"/>
      <c r="V241" s="212"/>
      <c r="W241" s="212"/>
      <c r="X241" s="212"/>
      <c r="Y241" s="212">
        <f t="shared" si="34"/>
        <v>0</v>
      </c>
      <c r="Z241" s="212"/>
      <c r="AA241" s="212"/>
      <c r="AB241" s="212"/>
      <c r="AC241" s="212"/>
      <c r="AD241" s="212"/>
      <c r="AE241" s="212"/>
      <c r="AF241" s="212"/>
      <c r="AG241" s="212"/>
      <c r="AH241" s="212"/>
      <c r="AI241" s="212"/>
      <c r="AJ241" s="212"/>
      <c r="AK241" s="212">
        <f t="shared" si="35"/>
        <v>0</v>
      </c>
      <c r="AL241" s="212">
        <v>60000000</v>
      </c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>
        <f t="shared" si="36"/>
        <v>60000000</v>
      </c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  <c r="BI241" s="212">
        <f t="shared" si="37"/>
        <v>0</v>
      </c>
      <c r="BJ241" s="212">
        <f t="shared" si="38"/>
        <v>60000000</v>
      </c>
    </row>
    <row r="242" spans="1:62" ht="20.45">
      <c r="A242" s="663"/>
      <c r="B242" s="665"/>
      <c r="C242" s="665" t="s">
        <v>170</v>
      </c>
      <c r="D242" s="665"/>
      <c r="E242" s="665"/>
      <c r="F242" s="665"/>
      <c r="G242" s="213" t="s">
        <v>1126</v>
      </c>
      <c r="H242" s="210" t="s">
        <v>1127</v>
      </c>
      <c r="I242" s="213" t="s">
        <v>1128</v>
      </c>
      <c r="J242" s="214" t="s">
        <v>1129</v>
      </c>
      <c r="K242" s="211">
        <v>1</v>
      </c>
      <c r="L242" s="212">
        <v>100000000</v>
      </c>
      <c r="M242" s="212">
        <f t="shared" si="31"/>
        <v>100000000</v>
      </c>
      <c r="N242" s="212"/>
      <c r="O242" s="212"/>
      <c r="P242" s="212"/>
      <c r="Q242" s="212"/>
      <c r="R242" s="212"/>
      <c r="S242" s="212"/>
      <c r="T242" s="212"/>
      <c r="U242" s="212"/>
      <c r="V242" s="212"/>
      <c r="W242" s="212"/>
      <c r="X242" s="212"/>
      <c r="Y242" s="212">
        <f t="shared" si="34"/>
        <v>0</v>
      </c>
      <c r="Z242" s="212"/>
      <c r="AA242" s="212"/>
      <c r="AB242" s="212"/>
      <c r="AC242" s="212"/>
      <c r="AD242" s="212"/>
      <c r="AE242" s="212"/>
      <c r="AF242" s="212"/>
      <c r="AG242" s="212"/>
      <c r="AH242" s="212"/>
      <c r="AI242" s="212"/>
      <c r="AJ242" s="212"/>
      <c r="AK242" s="212">
        <f t="shared" si="35"/>
        <v>0</v>
      </c>
      <c r="AL242" s="212">
        <v>50000000</v>
      </c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>
        <f t="shared" si="36"/>
        <v>50000000</v>
      </c>
      <c r="AX242" s="212">
        <v>50000000</v>
      </c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  <c r="BI242" s="212">
        <f t="shared" si="37"/>
        <v>50000000</v>
      </c>
      <c r="BJ242" s="212">
        <f t="shared" si="38"/>
        <v>100000000</v>
      </c>
    </row>
    <row r="243" spans="1:62">
      <c r="A243" s="663"/>
      <c r="B243" s="665"/>
      <c r="C243" s="665" t="s">
        <v>170</v>
      </c>
      <c r="D243" s="665"/>
      <c r="E243" s="665"/>
      <c r="F243" s="665"/>
      <c r="G243" s="213" t="s">
        <v>1130</v>
      </c>
      <c r="H243" s="210" t="s">
        <v>1131</v>
      </c>
      <c r="I243" s="213" t="s">
        <v>1132</v>
      </c>
      <c r="J243" s="214" t="s">
        <v>1133</v>
      </c>
      <c r="K243" s="211">
        <v>1</v>
      </c>
      <c r="L243" s="212">
        <v>60000000</v>
      </c>
      <c r="M243" s="212">
        <f t="shared" si="31"/>
        <v>60000000</v>
      </c>
      <c r="N243" s="212"/>
      <c r="O243" s="212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>
        <f t="shared" si="34"/>
        <v>0</v>
      </c>
      <c r="Z243" s="212">
        <v>10000000</v>
      </c>
      <c r="AA243" s="212"/>
      <c r="AB243" s="212"/>
      <c r="AC243" s="212"/>
      <c r="AD243" s="212"/>
      <c r="AE243" s="212"/>
      <c r="AF243" s="212"/>
      <c r="AG243" s="212"/>
      <c r="AH243" s="212"/>
      <c r="AI243" s="212"/>
      <c r="AJ243" s="212"/>
      <c r="AK243" s="212">
        <f t="shared" si="35"/>
        <v>10000000</v>
      </c>
      <c r="AL243" s="212">
        <v>25000000</v>
      </c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>
        <f t="shared" si="36"/>
        <v>25000000</v>
      </c>
      <c r="AX243" s="212">
        <v>25000000</v>
      </c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>
        <f t="shared" si="37"/>
        <v>25000000</v>
      </c>
      <c r="BJ243" s="212">
        <f t="shared" si="38"/>
        <v>60000000</v>
      </c>
    </row>
    <row r="244" spans="1:62">
      <c r="A244" s="663"/>
      <c r="B244" s="665"/>
      <c r="C244" s="665" t="s">
        <v>170</v>
      </c>
      <c r="D244" s="665"/>
      <c r="E244" s="665"/>
      <c r="F244" s="665"/>
      <c r="G244" s="213" t="s">
        <v>1134</v>
      </c>
      <c r="H244" s="214" t="s">
        <v>1135</v>
      </c>
      <c r="I244" s="213" t="s">
        <v>1136</v>
      </c>
      <c r="J244" s="214" t="s">
        <v>1137</v>
      </c>
      <c r="K244" s="211">
        <v>1</v>
      </c>
      <c r="L244" s="212">
        <v>25000000</v>
      </c>
      <c r="M244" s="212">
        <f t="shared" si="31"/>
        <v>25000000</v>
      </c>
      <c r="N244" s="212"/>
      <c r="O244" s="212"/>
      <c r="P244" s="212"/>
      <c r="Q244" s="212"/>
      <c r="R244" s="212"/>
      <c r="S244" s="212"/>
      <c r="T244" s="212"/>
      <c r="U244" s="212"/>
      <c r="V244" s="212"/>
      <c r="W244" s="212"/>
      <c r="X244" s="212"/>
      <c r="Y244" s="212">
        <f t="shared" si="34"/>
        <v>0</v>
      </c>
      <c r="Z244" s="212">
        <v>25000000</v>
      </c>
      <c r="AA244" s="212"/>
      <c r="AB244" s="212"/>
      <c r="AC244" s="212"/>
      <c r="AD244" s="212"/>
      <c r="AE244" s="212"/>
      <c r="AF244" s="212"/>
      <c r="AG244" s="212"/>
      <c r="AH244" s="212"/>
      <c r="AI244" s="212"/>
      <c r="AJ244" s="212"/>
      <c r="AK244" s="212">
        <f t="shared" si="35"/>
        <v>25000000</v>
      </c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>
        <f t="shared" si="36"/>
        <v>0</v>
      </c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  <c r="BI244" s="212">
        <f t="shared" si="37"/>
        <v>0</v>
      </c>
      <c r="BJ244" s="212">
        <f t="shared" si="38"/>
        <v>25000000</v>
      </c>
    </row>
    <row r="245" spans="1:62">
      <c r="A245" s="663"/>
      <c r="B245" s="665"/>
      <c r="C245" s="665" t="s">
        <v>170</v>
      </c>
      <c r="D245" s="665"/>
      <c r="E245" s="665"/>
      <c r="F245" s="665"/>
      <c r="G245" s="213" t="s">
        <v>1138</v>
      </c>
      <c r="H245" s="214" t="s">
        <v>803</v>
      </c>
      <c r="I245" s="213" t="s">
        <v>1139</v>
      </c>
      <c r="J245" s="214" t="s">
        <v>718</v>
      </c>
      <c r="K245" s="211">
        <v>1</v>
      </c>
      <c r="L245" s="212">
        <v>25000000</v>
      </c>
      <c r="M245" s="212">
        <f t="shared" si="31"/>
        <v>25000000</v>
      </c>
      <c r="N245" s="212"/>
      <c r="O245" s="212"/>
      <c r="P245" s="212"/>
      <c r="Q245" s="212"/>
      <c r="R245" s="212"/>
      <c r="S245" s="212"/>
      <c r="T245" s="212"/>
      <c r="U245" s="212"/>
      <c r="V245" s="212"/>
      <c r="W245" s="212"/>
      <c r="X245" s="212"/>
      <c r="Y245" s="212">
        <f t="shared" si="34"/>
        <v>0</v>
      </c>
      <c r="Z245" s="212">
        <v>25000000</v>
      </c>
      <c r="AA245" s="212"/>
      <c r="AB245" s="212"/>
      <c r="AC245" s="212"/>
      <c r="AD245" s="212"/>
      <c r="AE245" s="212"/>
      <c r="AF245" s="212"/>
      <c r="AG245" s="212"/>
      <c r="AH245" s="212"/>
      <c r="AI245" s="212"/>
      <c r="AJ245" s="212"/>
      <c r="AK245" s="212">
        <f t="shared" si="35"/>
        <v>25000000</v>
      </c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>
        <f t="shared" si="36"/>
        <v>0</v>
      </c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  <c r="BI245" s="212">
        <f t="shared" si="37"/>
        <v>0</v>
      </c>
      <c r="BJ245" s="212">
        <f t="shared" si="38"/>
        <v>25000000</v>
      </c>
    </row>
    <row r="246" spans="1:62" ht="20.45">
      <c r="A246" s="663"/>
      <c r="B246" s="665"/>
      <c r="C246" s="665" t="s">
        <v>170</v>
      </c>
      <c r="D246" s="665"/>
      <c r="E246" s="665"/>
      <c r="F246" s="665"/>
      <c r="G246" s="213" t="s">
        <v>1140</v>
      </c>
      <c r="H246" s="214" t="s">
        <v>1141</v>
      </c>
      <c r="I246" s="213" t="s">
        <v>1142</v>
      </c>
      <c r="J246" s="214" t="s">
        <v>1143</v>
      </c>
      <c r="K246" s="211">
        <v>1</v>
      </c>
      <c r="L246" s="212">
        <v>60000000</v>
      </c>
      <c r="M246" s="212">
        <f t="shared" si="31"/>
        <v>60000000</v>
      </c>
      <c r="N246" s="212"/>
      <c r="O246" s="212"/>
      <c r="P246" s="212"/>
      <c r="Q246" s="212"/>
      <c r="R246" s="212"/>
      <c r="S246" s="212"/>
      <c r="T246" s="212"/>
      <c r="U246" s="212"/>
      <c r="V246" s="212"/>
      <c r="W246" s="212"/>
      <c r="X246" s="212"/>
      <c r="Y246" s="212">
        <f t="shared" si="34"/>
        <v>0</v>
      </c>
      <c r="Z246" s="212"/>
      <c r="AA246" s="212"/>
      <c r="AB246" s="212"/>
      <c r="AC246" s="212"/>
      <c r="AD246" s="212"/>
      <c r="AE246" s="212"/>
      <c r="AF246" s="212"/>
      <c r="AG246" s="212"/>
      <c r="AH246" s="212"/>
      <c r="AI246" s="212"/>
      <c r="AJ246" s="212"/>
      <c r="AK246" s="212">
        <f t="shared" si="35"/>
        <v>0</v>
      </c>
      <c r="AL246" s="212">
        <v>60000000</v>
      </c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>
        <f t="shared" si="36"/>
        <v>60000000</v>
      </c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  <c r="BI246" s="212">
        <f t="shared" si="37"/>
        <v>0</v>
      </c>
      <c r="BJ246" s="212">
        <f t="shared" si="38"/>
        <v>60000000</v>
      </c>
    </row>
    <row r="247" spans="1:62" ht="20.45">
      <c r="A247" s="663"/>
      <c r="B247" s="665"/>
      <c r="C247" s="665" t="s">
        <v>170</v>
      </c>
      <c r="D247" s="665"/>
      <c r="E247" s="665"/>
      <c r="F247" s="665"/>
      <c r="G247" s="213" t="s">
        <v>1148</v>
      </c>
      <c r="H247" s="210" t="s">
        <v>1149</v>
      </c>
      <c r="I247" s="213" t="s">
        <v>1150</v>
      </c>
      <c r="J247" s="214" t="s">
        <v>1151</v>
      </c>
      <c r="K247" s="211">
        <v>1</v>
      </c>
      <c r="L247" s="212">
        <v>80000000</v>
      </c>
      <c r="M247" s="212">
        <f t="shared" si="31"/>
        <v>80000000</v>
      </c>
      <c r="N247" s="212"/>
      <c r="O247" s="212"/>
      <c r="P247" s="212"/>
      <c r="Q247" s="212"/>
      <c r="R247" s="212"/>
      <c r="S247" s="212"/>
      <c r="T247" s="212"/>
      <c r="U247" s="212"/>
      <c r="V247" s="212"/>
      <c r="W247" s="212"/>
      <c r="X247" s="212"/>
      <c r="Y247" s="212">
        <f t="shared" si="34"/>
        <v>0</v>
      </c>
      <c r="Z247" s="212"/>
      <c r="AA247" s="212"/>
      <c r="AB247" s="212"/>
      <c r="AC247" s="212"/>
      <c r="AD247" s="212"/>
      <c r="AE247" s="212"/>
      <c r="AF247" s="212"/>
      <c r="AG247" s="212"/>
      <c r="AH247" s="212"/>
      <c r="AI247" s="212"/>
      <c r="AJ247" s="212"/>
      <c r="AK247" s="212">
        <f t="shared" si="35"/>
        <v>0</v>
      </c>
      <c r="AL247" s="212">
        <v>80000000</v>
      </c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>
        <f t="shared" si="36"/>
        <v>80000000</v>
      </c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  <c r="BI247" s="212">
        <f t="shared" si="37"/>
        <v>0</v>
      </c>
      <c r="BJ247" s="212">
        <f t="shared" si="38"/>
        <v>80000000</v>
      </c>
    </row>
    <row r="248" spans="1:62">
      <c r="A248" s="663"/>
      <c r="B248" s="665"/>
      <c r="C248" s="665"/>
      <c r="D248" s="665"/>
      <c r="E248" s="665"/>
      <c r="F248" s="665"/>
      <c r="G248" s="209" t="s">
        <v>1140</v>
      </c>
      <c r="H248" s="210" t="s">
        <v>1141</v>
      </c>
      <c r="I248" s="209" t="s">
        <v>1142</v>
      </c>
      <c r="J248" s="210" t="s">
        <v>1143</v>
      </c>
      <c r="K248" s="211">
        <v>1</v>
      </c>
      <c r="L248" s="212">
        <v>60000000</v>
      </c>
      <c r="M248" s="212">
        <f t="shared" si="31"/>
        <v>60000000</v>
      </c>
      <c r="N248" s="212"/>
      <c r="O248" s="212"/>
      <c r="P248" s="212"/>
      <c r="Q248" s="212"/>
      <c r="R248" s="212"/>
      <c r="S248" s="212"/>
      <c r="T248" s="212"/>
      <c r="U248" s="212"/>
      <c r="V248" s="212"/>
      <c r="W248" s="212"/>
      <c r="X248" s="212"/>
      <c r="Y248" s="212">
        <f t="shared" si="34"/>
        <v>0</v>
      </c>
      <c r="Z248" s="212"/>
      <c r="AA248" s="212"/>
      <c r="AB248" s="212"/>
      <c r="AC248" s="212"/>
      <c r="AD248" s="212"/>
      <c r="AE248" s="212"/>
      <c r="AF248" s="212"/>
      <c r="AG248" s="212"/>
      <c r="AH248" s="212"/>
      <c r="AI248" s="212"/>
      <c r="AJ248" s="212"/>
      <c r="AK248" s="212">
        <f t="shared" si="35"/>
        <v>0</v>
      </c>
      <c r="AL248" s="212">
        <v>30000000</v>
      </c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>
        <f t="shared" si="36"/>
        <v>30000000</v>
      </c>
      <c r="AX248" s="212">
        <v>30000000</v>
      </c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  <c r="BI248" s="212">
        <f t="shared" si="37"/>
        <v>30000000</v>
      </c>
      <c r="BJ248" s="212">
        <f t="shared" si="38"/>
        <v>60000000</v>
      </c>
    </row>
    <row r="249" spans="1:62" ht="20.45">
      <c r="A249" s="663"/>
      <c r="B249" s="665"/>
      <c r="C249" s="665"/>
      <c r="D249" s="665"/>
      <c r="E249" s="665"/>
      <c r="F249" s="665"/>
      <c r="G249" s="209" t="s">
        <v>1140</v>
      </c>
      <c r="H249" s="210" t="s">
        <v>1141</v>
      </c>
      <c r="I249" s="209" t="s">
        <v>1152</v>
      </c>
      <c r="J249" s="210" t="s">
        <v>1153</v>
      </c>
      <c r="K249" s="211">
        <v>2</v>
      </c>
      <c r="L249" s="212">
        <v>10000000</v>
      </c>
      <c r="M249" s="212">
        <f t="shared" si="31"/>
        <v>20000000</v>
      </c>
      <c r="N249" s="212"/>
      <c r="O249" s="212"/>
      <c r="P249" s="212"/>
      <c r="Q249" s="212"/>
      <c r="R249" s="212"/>
      <c r="S249" s="212"/>
      <c r="T249" s="212"/>
      <c r="U249" s="212"/>
      <c r="V249" s="212"/>
      <c r="W249" s="212"/>
      <c r="X249" s="212"/>
      <c r="Y249" s="212">
        <f t="shared" si="34"/>
        <v>0</v>
      </c>
      <c r="Z249" s="212"/>
      <c r="AA249" s="212"/>
      <c r="AB249" s="212"/>
      <c r="AC249" s="212"/>
      <c r="AD249" s="212"/>
      <c r="AE249" s="212"/>
      <c r="AF249" s="212"/>
      <c r="AG249" s="212"/>
      <c r="AH249" s="212"/>
      <c r="AI249" s="212"/>
      <c r="AJ249" s="212"/>
      <c r="AK249" s="212">
        <f t="shared" si="35"/>
        <v>0</v>
      </c>
      <c r="AL249" s="212">
        <v>10000000</v>
      </c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>
        <f t="shared" si="36"/>
        <v>10000000</v>
      </c>
      <c r="AX249" s="212">
        <v>10000000</v>
      </c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  <c r="BI249" s="212">
        <f t="shared" si="37"/>
        <v>10000000</v>
      </c>
      <c r="BJ249" s="212">
        <f t="shared" si="38"/>
        <v>20000000</v>
      </c>
    </row>
    <row r="250" spans="1:62">
      <c r="A250" s="663"/>
      <c r="B250" s="665"/>
      <c r="C250" s="665"/>
      <c r="D250" s="665"/>
      <c r="E250" s="666"/>
      <c r="F250" s="665"/>
      <c r="G250" s="209" t="s">
        <v>1154</v>
      </c>
      <c r="H250" s="210" t="s">
        <v>1155</v>
      </c>
      <c r="I250" s="209">
        <v>459902304</v>
      </c>
      <c r="J250" s="210" t="s">
        <v>1157</v>
      </c>
      <c r="K250" s="211">
        <v>1</v>
      </c>
      <c r="L250" s="212">
        <v>45000000</v>
      </c>
      <c r="M250" s="212">
        <f t="shared" si="31"/>
        <v>45000000</v>
      </c>
      <c r="N250" s="212"/>
      <c r="O250" s="212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>
        <f t="shared" si="34"/>
        <v>0</v>
      </c>
      <c r="Z250" s="212">
        <v>10000000</v>
      </c>
      <c r="AA250" s="212"/>
      <c r="AB250" s="212"/>
      <c r="AC250" s="212"/>
      <c r="AD250" s="212"/>
      <c r="AE250" s="212"/>
      <c r="AF250" s="212"/>
      <c r="AG250" s="212"/>
      <c r="AH250" s="212"/>
      <c r="AI250" s="212"/>
      <c r="AJ250" s="212"/>
      <c r="AK250" s="212">
        <f t="shared" si="35"/>
        <v>10000000</v>
      </c>
      <c r="AL250" s="212">
        <v>15000000</v>
      </c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>
        <f t="shared" si="36"/>
        <v>15000000</v>
      </c>
      <c r="AX250" s="212">
        <v>20000000</v>
      </c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  <c r="BI250" s="212">
        <f t="shared" si="37"/>
        <v>20000000</v>
      </c>
      <c r="BJ250" s="212">
        <f t="shared" si="38"/>
        <v>45000000</v>
      </c>
    </row>
    <row r="251" spans="1:62">
      <c r="A251" s="663"/>
      <c r="B251" s="665"/>
      <c r="C251" s="665"/>
      <c r="D251" s="665"/>
      <c r="E251" s="668">
        <v>4502</v>
      </c>
      <c r="F251" s="665"/>
      <c r="G251" s="213" t="s">
        <v>1158</v>
      </c>
      <c r="H251" s="210" t="s">
        <v>1159</v>
      </c>
      <c r="I251" s="213" t="s">
        <v>1160</v>
      </c>
      <c r="J251" s="214" t="s">
        <v>1133</v>
      </c>
      <c r="K251" s="211">
        <v>1</v>
      </c>
      <c r="L251" s="212">
        <v>30000000</v>
      </c>
      <c r="M251" s="212">
        <f t="shared" si="31"/>
        <v>30000000</v>
      </c>
      <c r="N251" s="212"/>
      <c r="O251" s="212"/>
      <c r="P251" s="212"/>
      <c r="Q251" s="212"/>
      <c r="R251" s="212"/>
      <c r="S251" s="212"/>
      <c r="T251" s="212"/>
      <c r="U251" s="212"/>
      <c r="V251" s="212"/>
      <c r="W251" s="212"/>
      <c r="X251" s="212"/>
      <c r="Y251" s="212">
        <f t="shared" si="34"/>
        <v>0</v>
      </c>
      <c r="Z251" s="212"/>
      <c r="AA251" s="212"/>
      <c r="AB251" s="212"/>
      <c r="AC251" s="212"/>
      <c r="AD251" s="212"/>
      <c r="AE251" s="212"/>
      <c r="AF251" s="212"/>
      <c r="AG251" s="212"/>
      <c r="AH251" s="212"/>
      <c r="AI251" s="212"/>
      <c r="AJ251" s="212"/>
      <c r="AK251" s="212">
        <f t="shared" si="35"/>
        <v>0</v>
      </c>
      <c r="AL251" s="212">
        <v>30000000</v>
      </c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>
        <f t="shared" si="36"/>
        <v>30000000</v>
      </c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  <c r="BI251" s="212">
        <f t="shared" si="37"/>
        <v>0</v>
      </c>
      <c r="BJ251" s="212">
        <f t="shared" si="38"/>
        <v>30000000</v>
      </c>
    </row>
    <row r="252" spans="1:62">
      <c r="A252" s="663"/>
      <c r="B252" s="665"/>
      <c r="C252" s="665"/>
      <c r="D252" s="665"/>
      <c r="E252" s="665"/>
      <c r="F252" s="665"/>
      <c r="G252" s="209" t="s">
        <v>1161</v>
      </c>
      <c r="H252" s="210" t="s">
        <v>1162</v>
      </c>
      <c r="I252" s="209" t="s">
        <v>1163</v>
      </c>
      <c r="J252" s="210" t="s">
        <v>1164</v>
      </c>
      <c r="K252" s="211">
        <v>1</v>
      </c>
      <c r="L252" s="212">
        <v>50000000</v>
      </c>
      <c r="M252" s="212">
        <f t="shared" si="31"/>
        <v>50000000</v>
      </c>
      <c r="N252" s="212"/>
      <c r="O252" s="212"/>
      <c r="P252" s="212"/>
      <c r="Q252" s="212"/>
      <c r="R252" s="212"/>
      <c r="S252" s="212"/>
      <c r="T252" s="212"/>
      <c r="U252" s="212"/>
      <c r="V252" s="212"/>
      <c r="W252" s="212"/>
      <c r="X252" s="212"/>
      <c r="Y252" s="212">
        <f t="shared" si="34"/>
        <v>0</v>
      </c>
      <c r="Z252" s="212"/>
      <c r="AA252" s="212"/>
      <c r="AB252" s="212"/>
      <c r="AC252" s="212"/>
      <c r="AD252" s="212"/>
      <c r="AE252" s="212"/>
      <c r="AF252" s="212"/>
      <c r="AG252" s="212"/>
      <c r="AH252" s="212"/>
      <c r="AI252" s="212"/>
      <c r="AJ252" s="212"/>
      <c r="AK252" s="212">
        <f t="shared" si="35"/>
        <v>0</v>
      </c>
      <c r="AL252" s="212">
        <v>20000000</v>
      </c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>
        <f t="shared" si="36"/>
        <v>20000000</v>
      </c>
      <c r="AX252" s="212">
        <v>30000000</v>
      </c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  <c r="BI252" s="212">
        <f t="shared" si="37"/>
        <v>30000000</v>
      </c>
      <c r="BJ252" s="212">
        <f t="shared" si="38"/>
        <v>50000000</v>
      </c>
    </row>
    <row r="253" spans="1:62">
      <c r="A253" s="663"/>
      <c r="B253" s="665"/>
      <c r="C253" s="665"/>
      <c r="D253" s="665"/>
      <c r="E253" s="665"/>
      <c r="F253" s="665"/>
      <c r="G253" s="209" t="s">
        <v>784</v>
      </c>
      <c r="H253" s="210" t="s">
        <v>695</v>
      </c>
      <c r="I253" s="209" t="s">
        <v>1272</v>
      </c>
      <c r="J253" s="210" t="s">
        <v>1273</v>
      </c>
      <c r="K253" s="211">
        <v>1</v>
      </c>
      <c r="L253" s="212">
        <v>30000000</v>
      </c>
      <c r="M253" s="212">
        <f t="shared" si="31"/>
        <v>30000000</v>
      </c>
      <c r="N253" s="212"/>
      <c r="O253" s="212"/>
      <c r="P253" s="212"/>
      <c r="Q253" s="212"/>
      <c r="R253" s="212"/>
      <c r="S253" s="212"/>
      <c r="T253" s="212"/>
      <c r="U253" s="212"/>
      <c r="V253" s="212"/>
      <c r="W253" s="212"/>
      <c r="X253" s="212"/>
      <c r="Y253" s="212">
        <f t="shared" si="34"/>
        <v>0</v>
      </c>
      <c r="Z253" s="212">
        <v>10000000</v>
      </c>
      <c r="AA253" s="212"/>
      <c r="AB253" s="212"/>
      <c r="AC253" s="212"/>
      <c r="AD253" s="212"/>
      <c r="AE253" s="212"/>
      <c r="AF253" s="212"/>
      <c r="AG253" s="212"/>
      <c r="AH253" s="212"/>
      <c r="AI253" s="212"/>
      <c r="AJ253" s="212"/>
      <c r="AK253" s="212">
        <f t="shared" si="35"/>
        <v>10000000</v>
      </c>
      <c r="AL253" s="212">
        <v>10000000</v>
      </c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>
        <f t="shared" si="36"/>
        <v>10000000</v>
      </c>
      <c r="AX253" s="212">
        <v>10000000</v>
      </c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  <c r="BI253" s="212">
        <f t="shared" si="37"/>
        <v>10000000</v>
      </c>
      <c r="BJ253" s="212">
        <f t="shared" si="38"/>
        <v>30000000</v>
      </c>
    </row>
    <row r="254" spans="1:62" ht="20.45">
      <c r="A254" s="663"/>
      <c r="B254" s="665"/>
      <c r="C254" s="665"/>
      <c r="D254" s="665"/>
      <c r="E254" s="665"/>
      <c r="F254" s="665"/>
      <c r="G254" s="209" t="s">
        <v>1167</v>
      </c>
      <c r="H254" s="210" t="s">
        <v>1168</v>
      </c>
      <c r="I254" s="209">
        <v>450203300</v>
      </c>
      <c r="J254" s="210" t="s">
        <v>1170</v>
      </c>
      <c r="K254" s="211">
        <v>3</v>
      </c>
      <c r="L254" s="212">
        <v>5000000</v>
      </c>
      <c r="M254" s="212">
        <f t="shared" si="31"/>
        <v>15000000</v>
      </c>
      <c r="N254" s="212"/>
      <c r="O254" s="212"/>
      <c r="P254" s="212"/>
      <c r="Q254" s="212"/>
      <c r="R254" s="212"/>
      <c r="S254" s="212"/>
      <c r="T254" s="212"/>
      <c r="U254" s="212"/>
      <c r="V254" s="212"/>
      <c r="W254" s="212"/>
      <c r="X254" s="212"/>
      <c r="Y254" s="212">
        <f t="shared" si="34"/>
        <v>0</v>
      </c>
      <c r="Z254" s="212">
        <v>5000000</v>
      </c>
      <c r="AA254" s="212"/>
      <c r="AB254" s="212"/>
      <c r="AC254" s="212"/>
      <c r="AD254" s="212"/>
      <c r="AE254" s="212"/>
      <c r="AF254" s="212"/>
      <c r="AG254" s="212"/>
      <c r="AH254" s="212"/>
      <c r="AI254" s="212"/>
      <c r="AJ254" s="212"/>
      <c r="AK254" s="212">
        <f t="shared" si="35"/>
        <v>5000000</v>
      </c>
      <c r="AL254" s="212">
        <v>5000000</v>
      </c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>
        <f t="shared" si="36"/>
        <v>5000000</v>
      </c>
      <c r="AX254" s="212">
        <v>5000000</v>
      </c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  <c r="BI254" s="212">
        <f t="shared" si="37"/>
        <v>5000000</v>
      </c>
      <c r="BJ254" s="212">
        <f t="shared" si="38"/>
        <v>15000000</v>
      </c>
    </row>
    <row r="255" spans="1:62">
      <c r="A255" s="663"/>
      <c r="B255" s="666"/>
      <c r="C255" s="666"/>
      <c r="D255" s="665"/>
      <c r="E255" s="666"/>
      <c r="F255" s="666"/>
      <c r="G255" s="209" t="s">
        <v>1167</v>
      </c>
      <c r="H255" s="210" t="s">
        <v>1168</v>
      </c>
      <c r="I255" s="209" t="s">
        <v>1171</v>
      </c>
      <c r="J255" s="210" t="s">
        <v>1172</v>
      </c>
      <c r="K255" s="211">
        <v>1</v>
      </c>
      <c r="L255" s="212">
        <v>30000000</v>
      </c>
      <c r="M255" s="212">
        <f t="shared" si="31"/>
        <v>30000000</v>
      </c>
      <c r="N255" s="212"/>
      <c r="O255" s="212"/>
      <c r="P255" s="212"/>
      <c r="Q255" s="212"/>
      <c r="R255" s="212"/>
      <c r="S255" s="212"/>
      <c r="T255" s="212"/>
      <c r="U255" s="212"/>
      <c r="V255" s="212"/>
      <c r="W255" s="212"/>
      <c r="X255" s="212"/>
      <c r="Y255" s="212">
        <f t="shared" si="34"/>
        <v>0</v>
      </c>
      <c r="Z255" s="212">
        <v>10000000</v>
      </c>
      <c r="AA255" s="212"/>
      <c r="AB255" s="212"/>
      <c r="AC255" s="212"/>
      <c r="AD255" s="212"/>
      <c r="AE255" s="212"/>
      <c r="AF255" s="212"/>
      <c r="AG255" s="212"/>
      <c r="AH255" s="212"/>
      <c r="AI255" s="212"/>
      <c r="AJ255" s="212"/>
      <c r="AK255" s="212">
        <f t="shared" si="35"/>
        <v>10000000</v>
      </c>
      <c r="AL255" s="212">
        <v>10000000</v>
      </c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>
        <f t="shared" si="36"/>
        <v>10000000</v>
      </c>
      <c r="AX255" s="212">
        <v>10000000</v>
      </c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  <c r="BI255" s="212">
        <f t="shared" si="37"/>
        <v>10000000</v>
      </c>
      <c r="BJ255" s="212">
        <f t="shared" si="38"/>
        <v>30000000</v>
      </c>
    </row>
    <row r="256" spans="1:62" ht="20.45">
      <c r="A256" s="663"/>
      <c r="B256" s="668">
        <v>23</v>
      </c>
      <c r="C256" s="668" t="s">
        <v>309</v>
      </c>
      <c r="D256" s="665"/>
      <c r="E256" s="668">
        <v>2301</v>
      </c>
      <c r="F256" s="668" t="s">
        <v>1108</v>
      </c>
      <c r="G256" s="209">
        <v>2301024</v>
      </c>
      <c r="H256" s="210" t="s">
        <v>650</v>
      </c>
      <c r="I256" s="209">
        <v>230102400</v>
      </c>
      <c r="J256" s="210" t="s">
        <v>651</v>
      </c>
      <c r="K256" s="211">
        <v>1</v>
      </c>
      <c r="L256" s="212">
        <v>100000000</v>
      </c>
      <c r="M256" s="212">
        <f t="shared" si="31"/>
        <v>100000000</v>
      </c>
      <c r="N256" s="212"/>
      <c r="O256" s="212"/>
      <c r="P256" s="212"/>
      <c r="Q256" s="212"/>
      <c r="R256" s="212"/>
      <c r="S256" s="212"/>
      <c r="T256" s="212"/>
      <c r="U256" s="212"/>
      <c r="V256" s="212"/>
      <c r="W256" s="212"/>
      <c r="X256" s="212"/>
      <c r="Y256" s="212">
        <f t="shared" si="34"/>
        <v>0</v>
      </c>
      <c r="Z256" s="212"/>
      <c r="AA256" s="212"/>
      <c r="AB256" s="212"/>
      <c r="AC256" s="212"/>
      <c r="AD256" s="212"/>
      <c r="AE256" s="212"/>
      <c r="AF256" s="212"/>
      <c r="AG256" s="212"/>
      <c r="AH256" s="212"/>
      <c r="AI256" s="212"/>
      <c r="AJ256" s="212"/>
      <c r="AK256" s="212">
        <f t="shared" si="35"/>
        <v>0</v>
      </c>
      <c r="AL256" s="212"/>
      <c r="AM256" s="212"/>
      <c r="AN256" s="212"/>
      <c r="AO256" s="212"/>
      <c r="AP256" s="212"/>
      <c r="AQ256" s="212">
        <v>50000000</v>
      </c>
      <c r="AR256" s="212"/>
      <c r="AS256" s="212"/>
      <c r="AT256" s="212"/>
      <c r="AU256" s="212"/>
      <c r="AV256" s="212"/>
      <c r="AW256" s="212">
        <f t="shared" si="36"/>
        <v>50000000</v>
      </c>
      <c r="AX256" s="212"/>
      <c r="AY256" s="212"/>
      <c r="AZ256" s="212"/>
      <c r="BA256" s="212"/>
      <c r="BB256" s="212"/>
      <c r="BC256" s="212">
        <v>50000000</v>
      </c>
      <c r="BD256" s="212"/>
      <c r="BE256" s="212"/>
      <c r="BF256" s="212"/>
      <c r="BG256" s="212"/>
      <c r="BH256" s="212"/>
      <c r="BI256" s="212">
        <f t="shared" si="37"/>
        <v>50000000</v>
      </c>
      <c r="BJ256" s="212">
        <f t="shared" si="38"/>
        <v>100000000</v>
      </c>
    </row>
    <row r="257" spans="1:62" ht="20.45">
      <c r="A257" s="663"/>
      <c r="B257" s="665">
        <v>23</v>
      </c>
      <c r="C257" s="665"/>
      <c r="D257" s="665"/>
      <c r="E257" s="665"/>
      <c r="F257" s="665"/>
      <c r="G257" s="209">
        <v>2301024</v>
      </c>
      <c r="H257" s="210" t="s">
        <v>650</v>
      </c>
      <c r="I257" s="209">
        <v>230102403</v>
      </c>
      <c r="J257" s="210" t="s">
        <v>652</v>
      </c>
      <c r="K257" s="211">
        <v>1</v>
      </c>
      <c r="L257" s="212">
        <v>150000000</v>
      </c>
      <c r="M257" s="212">
        <f t="shared" si="31"/>
        <v>150000000</v>
      </c>
      <c r="N257" s="212"/>
      <c r="O257" s="212"/>
      <c r="P257" s="212"/>
      <c r="Q257" s="212"/>
      <c r="R257" s="212"/>
      <c r="S257" s="212"/>
      <c r="T257" s="212"/>
      <c r="U257" s="212"/>
      <c r="V257" s="212"/>
      <c r="W257" s="212"/>
      <c r="X257" s="212"/>
      <c r="Y257" s="212">
        <f t="shared" si="34"/>
        <v>0</v>
      </c>
      <c r="Z257" s="212"/>
      <c r="AA257" s="212"/>
      <c r="AB257" s="212"/>
      <c r="AC257" s="212"/>
      <c r="AD257" s="212"/>
      <c r="AE257" s="212"/>
      <c r="AF257" s="212"/>
      <c r="AG257" s="212"/>
      <c r="AH257" s="212"/>
      <c r="AI257" s="212"/>
      <c r="AJ257" s="212"/>
      <c r="AK257" s="212">
        <f t="shared" si="35"/>
        <v>0</v>
      </c>
      <c r="AL257" s="212"/>
      <c r="AM257" s="212"/>
      <c r="AN257" s="212"/>
      <c r="AO257" s="212"/>
      <c r="AP257" s="212"/>
      <c r="AQ257" s="212">
        <v>60000000</v>
      </c>
      <c r="AR257" s="212"/>
      <c r="AS257" s="212"/>
      <c r="AT257" s="212"/>
      <c r="AU257" s="212"/>
      <c r="AV257" s="212"/>
      <c r="AW257" s="212">
        <f t="shared" si="36"/>
        <v>60000000</v>
      </c>
      <c r="AX257" s="212"/>
      <c r="AY257" s="212"/>
      <c r="AZ257" s="212"/>
      <c r="BA257" s="212"/>
      <c r="BB257" s="212"/>
      <c r="BC257" s="212">
        <v>90000000</v>
      </c>
      <c r="BD257" s="212"/>
      <c r="BE257" s="212"/>
      <c r="BF257" s="212"/>
      <c r="BG257" s="212"/>
      <c r="BH257" s="212"/>
      <c r="BI257" s="212">
        <f t="shared" si="37"/>
        <v>90000000</v>
      </c>
      <c r="BJ257" s="212">
        <f t="shared" si="38"/>
        <v>150000000</v>
      </c>
    </row>
    <row r="258" spans="1:62" ht="20.45">
      <c r="A258" s="663"/>
      <c r="B258" s="665">
        <v>23</v>
      </c>
      <c r="C258" s="665"/>
      <c r="D258" s="665"/>
      <c r="E258" s="665"/>
      <c r="F258" s="665"/>
      <c r="G258" s="209">
        <v>2301034</v>
      </c>
      <c r="H258" s="210" t="s">
        <v>653</v>
      </c>
      <c r="I258" s="209" t="s">
        <v>1109</v>
      </c>
      <c r="J258" s="210" t="s">
        <v>654</v>
      </c>
      <c r="K258" s="211">
        <v>20</v>
      </c>
      <c r="L258" s="212">
        <v>1500000</v>
      </c>
      <c r="M258" s="212">
        <f t="shared" si="31"/>
        <v>30000000</v>
      </c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2">
        <f t="shared" si="34"/>
        <v>0</v>
      </c>
      <c r="Z258" s="212"/>
      <c r="AA258" s="212"/>
      <c r="AB258" s="212"/>
      <c r="AC258" s="212"/>
      <c r="AD258" s="212"/>
      <c r="AE258" s="212"/>
      <c r="AF258" s="212"/>
      <c r="AG258" s="212"/>
      <c r="AH258" s="212"/>
      <c r="AI258" s="212"/>
      <c r="AJ258" s="212"/>
      <c r="AK258" s="212">
        <f t="shared" si="35"/>
        <v>0</v>
      </c>
      <c r="AL258" s="212"/>
      <c r="AM258" s="212"/>
      <c r="AN258" s="212"/>
      <c r="AO258" s="212"/>
      <c r="AP258" s="212"/>
      <c r="AQ258" s="212">
        <v>15000000</v>
      </c>
      <c r="AR258" s="212"/>
      <c r="AS258" s="212"/>
      <c r="AT258" s="212"/>
      <c r="AU258" s="212"/>
      <c r="AV258" s="212"/>
      <c r="AW258" s="212">
        <f t="shared" si="36"/>
        <v>15000000</v>
      </c>
      <c r="AX258" s="212"/>
      <c r="AY258" s="212"/>
      <c r="AZ258" s="212"/>
      <c r="BA258" s="212"/>
      <c r="BB258" s="212"/>
      <c r="BC258" s="212">
        <v>15000000</v>
      </c>
      <c r="BD258" s="212"/>
      <c r="BE258" s="212"/>
      <c r="BF258" s="212"/>
      <c r="BG258" s="212"/>
      <c r="BH258" s="212"/>
      <c r="BI258" s="212">
        <f t="shared" si="37"/>
        <v>15000000</v>
      </c>
      <c r="BJ258" s="212">
        <f t="shared" si="38"/>
        <v>30000000</v>
      </c>
    </row>
    <row r="259" spans="1:62" ht="30.6">
      <c r="A259" s="663"/>
      <c r="B259" s="665">
        <v>23</v>
      </c>
      <c r="C259" s="665"/>
      <c r="D259" s="665"/>
      <c r="E259" s="666"/>
      <c r="F259" s="665"/>
      <c r="G259" s="209">
        <v>2301035</v>
      </c>
      <c r="H259" s="210" t="s">
        <v>655</v>
      </c>
      <c r="I259" s="209" t="s">
        <v>1110</v>
      </c>
      <c r="J259" s="210" t="s">
        <v>656</v>
      </c>
      <c r="K259" s="211">
        <v>100</v>
      </c>
      <c r="L259" s="212">
        <v>900000</v>
      </c>
      <c r="M259" s="212">
        <f>+K259*L259</f>
        <v>90000000</v>
      </c>
      <c r="N259" s="212"/>
      <c r="O259" s="212"/>
      <c r="P259" s="212"/>
      <c r="Q259" s="212"/>
      <c r="R259" s="212"/>
      <c r="S259" s="212"/>
      <c r="T259" s="212"/>
      <c r="U259" s="212"/>
      <c r="V259" s="212"/>
      <c r="W259" s="212"/>
      <c r="X259" s="212"/>
      <c r="Y259" s="212">
        <f t="shared" si="34"/>
        <v>0</v>
      </c>
      <c r="Z259" s="212"/>
      <c r="AA259" s="212"/>
      <c r="AB259" s="212">
        <v>30000000</v>
      </c>
      <c r="AC259" s="212"/>
      <c r="AD259" s="212"/>
      <c r="AE259" s="212"/>
      <c r="AF259" s="212"/>
      <c r="AG259" s="212"/>
      <c r="AH259" s="212"/>
      <c r="AI259" s="212"/>
      <c r="AJ259" s="212"/>
      <c r="AK259" s="212">
        <f t="shared" si="35"/>
        <v>30000000</v>
      </c>
      <c r="AL259" s="212"/>
      <c r="AM259" s="212"/>
      <c r="AN259" s="212">
        <v>30000000</v>
      </c>
      <c r="AO259" s="212"/>
      <c r="AP259" s="212"/>
      <c r="AQ259" s="212"/>
      <c r="AR259" s="212"/>
      <c r="AS259" s="212"/>
      <c r="AT259" s="212"/>
      <c r="AU259" s="212"/>
      <c r="AV259" s="212"/>
      <c r="AW259" s="212">
        <f t="shared" si="36"/>
        <v>30000000</v>
      </c>
      <c r="AX259" s="212"/>
      <c r="AY259" s="212"/>
      <c r="AZ259" s="212">
        <v>30000000</v>
      </c>
      <c r="BA259" s="212"/>
      <c r="BB259" s="212"/>
      <c r="BC259" s="212"/>
      <c r="BD259" s="212"/>
      <c r="BE259" s="212"/>
      <c r="BF259" s="212"/>
      <c r="BG259" s="212"/>
      <c r="BH259" s="212"/>
      <c r="BI259" s="212">
        <f t="shared" si="37"/>
        <v>30000000</v>
      </c>
      <c r="BJ259" s="212">
        <f t="shared" si="38"/>
        <v>90000000</v>
      </c>
    </row>
    <row r="260" spans="1:62">
      <c r="A260" s="663"/>
      <c r="B260" s="668">
        <v>12</v>
      </c>
      <c r="C260" s="668" t="s">
        <v>618</v>
      </c>
      <c r="D260" s="665"/>
      <c r="E260" s="215">
        <v>1202</v>
      </c>
      <c r="F260" s="668" t="s">
        <v>1066</v>
      </c>
      <c r="G260" s="205">
        <v>1202001</v>
      </c>
      <c r="H260" s="206" t="s">
        <v>643</v>
      </c>
      <c r="I260" s="205" t="s">
        <v>1067</v>
      </c>
      <c r="J260" s="206" t="s">
        <v>644</v>
      </c>
      <c r="K260" s="207">
        <v>1</v>
      </c>
      <c r="L260" s="208">
        <v>30000000</v>
      </c>
      <c r="M260" s="208">
        <f>+K260*L260</f>
        <v>30000000</v>
      </c>
      <c r="N260" s="208"/>
      <c r="O260" s="208"/>
      <c r="P260" s="208"/>
      <c r="Q260" s="208"/>
      <c r="R260" s="208"/>
      <c r="S260" s="208"/>
      <c r="T260" s="208"/>
      <c r="U260" s="208"/>
      <c r="V260" s="208"/>
      <c r="W260" s="208"/>
      <c r="X260" s="208"/>
      <c r="Y260" s="212">
        <f t="shared" si="34"/>
        <v>0</v>
      </c>
      <c r="Z260" s="208"/>
      <c r="AA260" s="208"/>
      <c r="AB260" s="208"/>
      <c r="AC260" s="208"/>
      <c r="AD260" s="208"/>
      <c r="AE260" s="208"/>
      <c r="AF260" s="208"/>
      <c r="AG260" s="208"/>
      <c r="AH260" s="208"/>
      <c r="AI260" s="208"/>
      <c r="AJ260" s="208"/>
      <c r="AK260" s="212">
        <f t="shared" si="35"/>
        <v>0</v>
      </c>
      <c r="AL260" s="208">
        <v>30000000</v>
      </c>
      <c r="AM260" s="208"/>
      <c r="AN260" s="208"/>
      <c r="AO260" s="208"/>
      <c r="AP260" s="208"/>
      <c r="AQ260" s="208"/>
      <c r="AR260" s="208"/>
      <c r="AS260" s="208"/>
      <c r="AT260" s="208"/>
      <c r="AU260" s="208"/>
      <c r="AV260" s="208"/>
      <c r="AW260" s="212">
        <f t="shared" si="36"/>
        <v>30000000</v>
      </c>
      <c r="AX260" s="208"/>
      <c r="AY260" s="208"/>
      <c r="AZ260" s="208"/>
      <c r="BA260" s="208"/>
      <c r="BB260" s="208"/>
      <c r="BC260" s="208"/>
      <c r="BD260" s="208"/>
      <c r="BE260" s="208"/>
      <c r="BF260" s="208"/>
      <c r="BG260" s="208"/>
      <c r="BH260" s="208"/>
      <c r="BI260" s="212">
        <f t="shared" si="37"/>
        <v>0</v>
      </c>
      <c r="BJ260" s="212">
        <f t="shared" si="38"/>
        <v>30000000</v>
      </c>
    </row>
    <row r="261" spans="1:62" ht="20.45">
      <c r="A261" s="663"/>
      <c r="B261" s="665"/>
      <c r="C261" s="665"/>
      <c r="D261" s="665"/>
      <c r="E261" s="668">
        <v>1203</v>
      </c>
      <c r="F261" s="665"/>
      <c r="G261" s="209">
        <v>1203001</v>
      </c>
      <c r="H261" s="210" t="s">
        <v>620</v>
      </c>
      <c r="I261" s="209" t="s">
        <v>1069</v>
      </c>
      <c r="J261" s="210" t="s">
        <v>185</v>
      </c>
      <c r="K261" s="211">
        <v>1</v>
      </c>
      <c r="L261" s="212">
        <v>20000000</v>
      </c>
      <c r="M261" s="212">
        <f>+K261*L261</f>
        <v>20000000</v>
      </c>
      <c r="N261" s="212"/>
      <c r="O261" s="212"/>
      <c r="P261" s="212"/>
      <c r="Q261" s="212"/>
      <c r="R261" s="212"/>
      <c r="S261" s="212"/>
      <c r="T261" s="212"/>
      <c r="U261" s="212"/>
      <c r="V261" s="212"/>
      <c r="W261" s="212"/>
      <c r="X261" s="212"/>
      <c r="Y261" s="212">
        <f t="shared" si="34"/>
        <v>0</v>
      </c>
      <c r="Z261" s="212"/>
      <c r="AA261" s="212"/>
      <c r="AB261" s="212"/>
      <c r="AC261" s="212"/>
      <c r="AD261" s="212"/>
      <c r="AE261" s="212"/>
      <c r="AF261" s="212"/>
      <c r="AG261" s="212"/>
      <c r="AH261" s="212"/>
      <c r="AI261" s="212"/>
      <c r="AJ261" s="212"/>
      <c r="AK261" s="212">
        <f t="shared" si="35"/>
        <v>0</v>
      </c>
      <c r="AL261" s="212">
        <v>10000000</v>
      </c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>
        <f t="shared" si="36"/>
        <v>10000000</v>
      </c>
      <c r="AX261" s="212">
        <v>10000000</v>
      </c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  <c r="BI261" s="212">
        <f t="shared" si="37"/>
        <v>10000000</v>
      </c>
      <c r="BJ261" s="212">
        <f t="shared" si="38"/>
        <v>20000000</v>
      </c>
    </row>
    <row r="262" spans="1:62" ht="31.15" thickBot="1">
      <c r="A262" s="664"/>
      <c r="B262" s="667"/>
      <c r="C262" s="667"/>
      <c r="D262" s="667"/>
      <c r="E262" s="667"/>
      <c r="F262" s="667"/>
      <c r="G262" s="216">
        <v>1203002</v>
      </c>
      <c r="H262" s="217" t="s">
        <v>621</v>
      </c>
      <c r="I262" s="216" t="s">
        <v>1070</v>
      </c>
      <c r="J262" s="217" t="s">
        <v>1071</v>
      </c>
      <c r="K262" s="218">
        <v>1</v>
      </c>
      <c r="L262" s="219">
        <v>96000000</v>
      </c>
      <c r="M262" s="219">
        <f>+K262*L262</f>
        <v>96000000</v>
      </c>
      <c r="N262" s="219"/>
      <c r="O262" s="219"/>
      <c r="P262" s="219"/>
      <c r="Q262" s="219"/>
      <c r="R262" s="219"/>
      <c r="S262" s="219">
        <v>24000000</v>
      </c>
      <c r="T262" s="219"/>
      <c r="U262" s="219"/>
      <c r="V262" s="219"/>
      <c r="W262" s="219"/>
      <c r="X262" s="219"/>
      <c r="Y262" s="220">
        <f>SUM(N262:X262)</f>
        <v>24000000</v>
      </c>
      <c r="Z262" s="219"/>
      <c r="AA262" s="219"/>
      <c r="AB262" s="219"/>
      <c r="AC262" s="219"/>
      <c r="AD262" s="219"/>
      <c r="AE262" s="219">
        <v>24000000</v>
      </c>
      <c r="AF262" s="219"/>
      <c r="AG262" s="219"/>
      <c r="AH262" s="219"/>
      <c r="AI262" s="219"/>
      <c r="AJ262" s="219"/>
      <c r="AK262" s="220">
        <f>SUM(Z262:AJ262)</f>
        <v>24000000</v>
      </c>
      <c r="AL262" s="219"/>
      <c r="AM262" s="219"/>
      <c r="AN262" s="219"/>
      <c r="AO262" s="219"/>
      <c r="AP262" s="219"/>
      <c r="AQ262" s="219">
        <v>24000000</v>
      </c>
      <c r="AR262" s="219"/>
      <c r="AS262" s="219"/>
      <c r="AT262" s="219"/>
      <c r="AU262" s="219"/>
      <c r="AV262" s="219"/>
      <c r="AW262" s="220">
        <f>SUM(AL262:AV262)</f>
        <v>24000000</v>
      </c>
      <c r="AX262" s="219"/>
      <c r="AY262" s="219"/>
      <c r="AZ262" s="219"/>
      <c r="BA262" s="219"/>
      <c r="BB262" s="219"/>
      <c r="BC262" s="219">
        <v>24000000</v>
      </c>
      <c r="BD262" s="219"/>
      <c r="BE262" s="219"/>
      <c r="BF262" s="219"/>
      <c r="BG262" s="219"/>
      <c r="BH262" s="219"/>
      <c r="BI262" s="220">
        <f>SUM(AX262:BH262)</f>
        <v>24000000</v>
      </c>
      <c r="BJ262" s="212">
        <f t="shared" si="38"/>
        <v>96000000</v>
      </c>
    </row>
    <row r="263" spans="1:62" ht="10.9" thickBot="1">
      <c r="A263" s="669" t="s">
        <v>1274</v>
      </c>
      <c r="B263" s="670"/>
      <c r="C263" s="670"/>
      <c r="D263" s="670"/>
      <c r="E263" s="670"/>
      <c r="F263" s="670"/>
      <c r="G263" s="670"/>
      <c r="H263" s="670"/>
      <c r="I263" s="670"/>
      <c r="J263" s="670"/>
      <c r="K263" s="670"/>
      <c r="L263" s="671"/>
      <c r="M263" s="221">
        <f t="shared" ref="M263:AR263" si="39">SUM(M219:M262)</f>
        <v>9870000000</v>
      </c>
      <c r="N263" s="221">
        <f t="shared" si="39"/>
        <v>2280000000</v>
      </c>
      <c r="O263" s="221">
        <f t="shared" si="39"/>
        <v>0</v>
      </c>
      <c r="P263" s="221">
        <f t="shared" si="39"/>
        <v>0</v>
      </c>
      <c r="Q263" s="221">
        <f t="shared" si="39"/>
        <v>0</v>
      </c>
      <c r="R263" s="221">
        <f t="shared" si="39"/>
        <v>0</v>
      </c>
      <c r="S263" s="221">
        <f t="shared" si="39"/>
        <v>46000000</v>
      </c>
      <c r="T263" s="221">
        <f t="shared" si="39"/>
        <v>0</v>
      </c>
      <c r="U263" s="221">
        <f t="shared" si="39"/>
        <v>0</v>
      </c>
      <c r="V263" s="221">
        <f t="shared" si="39"/>
        <v>0</v>
      </c>
      <c r="W263" s="221">
        <f t="shared" si="39"/>
        <v>0</v>
      </c>
      <c r="X263" s="221">
        <f t="shared" si="39"/>
        <v>0</v>
      </c>
      <c r="Y263" s="221">
        <f t="shared" si="39"/>
        <v>2326000000</v>
      </c>
      <c r="Z263" s="221">
        <f t="shared" si="39"/>
        <v>1134000000</v>
      </c>
      <c r="AA263" s="221">
        <f t="shared" si="39"/>
        <v>0</v>
      </c>
      <c r="AB263" s="221">
        <f t="shared" si="39"/>
        <v>30000000</v>
      </c>
      <c r="AC263" s="221">
        <f t="shared" si="39"/>
        <v>0</v>
      </c>
      <c r="AD263" s="221">
        <f t="shared" si="39"/>
        <v>0</v>
      </c>
      <c r="AE263" s="221">
        <f t="shared" si="39"/>
        <v>64000000</v>
      </c>
      <c r="AF263" s="221">
        <f t="shared" si="39"/>
        <v>0</v>
      </c>
      <c r="AG263" s="221">
        <f t="shared" si="39"/>
        <v>0</v>
      </c>
      <c r="AH263" s="221">
        <f t="shared" si="39"/>
        <v>0</v>
      </c>
      <c r="AI263" s="221">
        <f t="shared" si="39"/>
        <v>0</v>
      </c>
      <c r="AJ263" s="221">
        <f t="shared" si="39"/>
        <v>0</v>
      </c>
      <c r="AK263" s="221">
        <f t="shared" si="39"/>
        <v>1228000000</v>
      </c>
      <c r="AL263" s="221">
        <f t="shared" si="39"/>
        <v>2455000000</v>
      </c>
      <c r="AM263" s="221">
        <f t="shared" si="39"/>
        <v>0</v>
      </c>
      <c r="AN263" s="221">
        <f t="shared" si="39"/>
        <v>30000000</v>
      </c>
      <c r="AO263" s="221">
        <f t="shared" si="39"/>
        <v>30000000</v>
      </c>
      <c r="AP263" s="221">
        <f t="shared" si="39"/>
        <v>0</v>
      </c>
      <c r="AQ263" s="221">
        <f t="shared" si="39"/>
        <v>352000000</v>
      </c>
      <c r="AR263" s="221">
        <f t="shared" si="39"/>
        <v>0</v>
      </c>
      <c r="AS263" s="221">
        <f t="shared" ref="AS263:BJ263" si="40">SUM(AS219:AS262)</f>
        <v>0</v>
      </c>
      <c r="AT263" s="221">
        <f t="shared" si="40"/>
        <v>500000000</v>
      </c>
      <c r="AU263" s="221">
        <f t="shared" si="40"/>
        <v>0</v>
      </c>
      <c r="AV263" s="221">
        <f t="shared" si="40"/>
        <v>500000000</v>
      </c>
      <c r="AW263" s="221">
        <f t="shared" si="40"/>
        <v>3867000000</v>
      </c>
      <c r="AX263" s="221">
        <f t="shared" si="40"/>
        <v>2050000000</v>
      </c>
      <c r="AY263" s="221">
        <f t="shared" si="40"/>
        <v>0</v>
      </c>
      <c r="AZ263" s="221">
        <f t="shared" si="40"/>
        <v>30000000</v>
      </c>
      <c r="BA263" s="221">
        <f t="shared" si="40"/>
        <v>30000000</v>
      </c>
      <c r="BB263" s="221">
        <f t="shared" si="40"/>
        <v>0</v>
      </c>
      <c r="BC263" s="221">
        <f t="shared" si="40"/>
        <v>339000000</v>
      </c>
      <c r="BD263" s="221">
        <f t="shared" si="40"/>
        <v>0</v>
      </c>
      <c r="BE263" s="221">
        <f t="shared" si="40"/>
        <v>0</v>
      </c>
      <c r="BF263" s="221">
        <f t="shared" si="40"/>
        <v>0</v>
      </c>
      <c r="BG263" s="221">
        <f t="shared" si="40"/>
        <v>0</v>
      </c>
      <c r="BH263" s="221">
        <f t="shared" si="40"/>
        <v>0</v>
      </c>
      <c r="BI263" s="221">
        <f t="shared" si="40"/>
        <v>2449000000</v>
      </c>
      <c r="BJ263" s="221">
        <f t="shared" si="40"/>
        <v>9870000000</v>
      </c>
    </row>
    <row r="264" spans="1:62" ht="10.9" thickBot="1">
      <c r="A264" s="672" t="s">
        <v>1275</v>
      </c>
      <c r="B264" s="673"/>
      <c r="C264" s="673"/>
      <c r="D264" s="673"/>
      <c r="E264" s="673"/>
      <c r="F264" s="673"/>
      <c r="G264" s="673"/>
      <c r="H264" s="673"/>
      <c r="I264" s="673"/>
      <c r="J264" s="673"/>
      <c r="K264" s="673"/>
      <c r="L264" s="674"/>
      <c r="M264" s="222">
        <f t="shared" ref="M264:AR264" si="41">+M36+M174+M218+M263</f>
        <v>234173510197.77002</v>
      </c>
      <c r="N264" s="222">
        <f t="shared" si="41"/>
        <v>9703053303</v>
      </c>
      <c r="O264" s="222">
        <f t="shared" si="41"/>
        <v>150000000</v>
      </c>
      <c r="P264" s="222">
        <f t="shared" si="41"/>
        <v>3400000000</v>
      </c>
      <c r="Q264" s="222">
        <f t="shared" si="41"/>
        <v>10040900000</v>
      </c>
      <c r="R264" s="222">
        <f t="shared" si="41"/>
        <v>2390225000</v>
      </c>
      <c r="S264" s="222">
        <f t="shared" si="41"/>
        <v>1966000000</v>
      </c>
      <c r="T264" s="222">
        <f t="shared" si="41"/>
        <v>642000000</v>
      </c>
      <c r="U264" s="222">
        <f t="shared" si="41"/>
        <v>0</v>
      </c>
      <c r="V264" s="222">
        <f t="shared" si="41"/>
        <v>5986794197.8099995</v>
      </c>
      <c r="W264" s="222">
        <f t="shared" si="41"/>
        <v>300000000</v>
      </c>
      <c r="X264" s="222">
        <f t="shared" si="41"/>
        <v>12985320000</v>
      </c>
      <c r="Y264" s="222">
        <f t="shared" si="41"/>
        <v>47564292500.809998</v>
      </c>
      <c r="Z264" s="222">
        <f t="shared" si="41"/>
        <v>10087500000</v>
      </c>
      <c r="AA264" s="222">
        <f t="shared" si="41"/>
        <v>1050000000</v>
      </c>
      <c r="AB264" s="222">
        <f t="shared" si="41"/>
        <v>3850000000</v>
      </c>
      <c r="AC264" s="222">
        <f t="shared" si="41"/>
        <v>11179581899</v>
      </c>
      <c r="AD264" s="222">
        <f t="shared" si="41"/>
        <v>2288300697</v>
      </c>
      <c r="AE264" s="222">
        <f t="shared" si="41"/>
        <v>2317000000</v>
      </c>
      <c r="AF264" s="222">
        <f t="shared" si="41"/>
        <v>845000000</v>
      </c>
      <c r="AG264" s="222">
        <f t="shared" si="41"/>
        <v>270000000</v>
      </c>
      <c r="AH264" s="222">
        <f t="shared" si="41"/>
        <v>558000000</v>
      </c>
      <c r="AI264" s="222">
        <f t="shared" si="41"/>
        <v>0</v>
      </c>
      <c r="AJ264" s="222">
        <f t="shared" si="41"/>
        <v>14113000000</v>
      </c>
      <c r="AK264" s="222">
        <f t="shared" si="41"/>
        <v>46709196697</v>
      </c>
      <c r="AL264" s="222">
        <f t="shared" si="41"/>
        <v>18024000000</v>
      </c>
      <c r="AM264" s="222">
        <f t="shared" si="41"/>
        <v>2480000000</v>
      </c>
      <c r="AN264" s="222">
        <f t="shared" si="41"/>
        <v>4790000000</v>
      </c>
      <c r="AO264" s="222">
        <f t="shared" si="41"/>
        <v>12417100000</v>
      </c>
      <c r="AP264" s="222">
        <f t="shared" si="41"/>
        <v>4069000000</v>
      </c>
      <c r="AQ264" s="222">
        <f t="shared" si="41"/>
        <v>7925000000</v>
      </c>
      <c r="AR264" s="222">
        <f t="shared" si="41"/>
        <v>590000000</v>
      </c>
      <c r="AS264" s="222">
        <f t="shared" ref="AS264:BJ264" si="42">+AS36+AS174+AS218+AS263</f>
        <v>3760000000</v>
      </c>
      <c r="AT264" s="222">
        <f t="shared" si="42"/>
        <v>1797000000</v>
      </c>
      <c r="AU264" s="222">
        <f t="shared" si="42"/>
        <v>0</v>
      </c>
      <c r="AV264" s="222">
        <f t="shared" si="42"/>
        <v>17575000000</v>
      </c>
      <c r="AW264" s="222">
        <f t="shared" si="42"/>
        <v>73427100000</v>
      </c>
      <c r="AX264" s="222">
        <f t="shared" si="42"/>
        <v>14526921000</v>
      </c>
      <c r="AY264" s="222">
        <f t="shared" si="42"/>
        <v>2480000000</v>
      </c>
      <c r="AZ264" s="222">
        <f t="shared" si="42"/>
        <v>4790000000</v>
      </c>
      <c r="BA264" s="222">
        <f t="shared" si="42"/>
        <v>12614000000</v>
      </c>
      <c r="BB264" s="222">
        <f t="shared" si="42"/>
        <v>3469000000</v>
      </c>
      <c r="BC264" s="222">
        <f t="shared" si="42"/>
        <v>6340000000</v>
      </c>
      <c r="BD264" s="222">
        <f t="shared" si="42"/>
        <v>566000000</v>
      </c>
      <c r="BE264" s="222">
        <f t="shared" si="42"/>
        <v>1760000000</v>
      </c>
      <c r="BF264" s="222">
        <f t="shared" si="42"/>
        <v>2987000000</v>
      </c>
      <c r="BG264" s="222">
        <f t="shared" si="42"/>
        <v>0</v>
      </c>
      <c r="BH264" s="222">
        <f t="shared" si="42"/>
        <v>16940000000</v>
      </c>
      <c r="BI264" s="222">
        <f t="shared" si="42"/>
        <v>66472921000</v>
      </c>
      <c r="BJ264" s="222">
        <f t="shared" si="42"/>
        <v>234173510197.81</v>
      </c>
    </row>
  </sheetData>
  <mergeCells count="199">
    <mergeCell ref="B260:B262"/>
    <mergeCell ref="C260:C262"/>
    <mergeCell ref="F260:F262"/>
    <mergeCell ref="E261:E262"/>
    <mergeCell ref="A263:L263"/>
    <mergeCell ref="A264:L264"/>
    <mergeCell ref="B241:B255"/>
    <mergeCell ref="C241:C255"/>
    <mergeCell ref="E241:E250"/>
    <mergeCell ref="F241:F255"/>
    <mergeCell ref="E251:E255"/>
    <mergeCell ref="B256:B259"/>
    <mergeCell ref="C256:C259"/>
    <mergeCell ref="E256:E259"/>
    <mergeCell ref="F256:F259"/>
    <mergeCell ref="C206:C215"/>
    <mergeCell ref="D206:D217"/>
    <mergeCell ref="F206:F215"/>
    <mergeCell ref="E207:E212"/>
    <mergeCell ref="B216:B217"/>
    <mergeCell ref="C216:C217"/>
    <mergeCell ref="F216:F217"/>
    <mergeCell ref="A218:L218"/>
    <mergeCell ref="A219:A262"/>
    <mergeCell ref="B219:B222"/>
    <mergeCell ref="C219:C222"/>
    <mergeCell ref="D219:D262"/>
    <mergeCell ref="F219:F223"/>
    <mergeCell ref="E220:E222"/>
    <mergeCell ref="B224:B232"/>
    <mergeCell ref="C224:C232"/>
    <mergeCell ref="E224:E231"/>
    <mergeCell ref="F224:F240"/>
    <mergeCell ref="B233:B236"/>
    <mergeCell ref="C233:C236"/>
    <mergeCell ref="E233:E236"/>
    <mergeCell ref="B237:B240"/>
    <mergeCell ref="C237:C240"/>
    <mergeCell ref="E237:E240"/>
    <mergeCell ref="B184:B186"/>
    <mergeCell ref="C184:C186"/>
    <mergeCell ref="F184:F186"/>
    <mergeCell ref="E185:E186"/>
    <mergeCell ref="B188:B198"/>
    <mergeCell ref="C188:C198"/>
    <mergeCell ref="E188:E198"/>
    <mergeCell ref="F188:F198"/>
    <mergeCell ref="C172:C173"/>
    <mergeCell ref="E172:E173"/>
    <mergeCell ref="F172:F173"/>
    <mergeCell ref="A174:L174"/>
    <mergeCell ref="A175:A217"/>
    <mergeCell ref="B175:B183"/>
    <mergeCell ref="C175:C183"/>
    <mergeCell ref="D175:D205"/>
    <mergeCell ref="E175:E182"/>
    <mergeCell ref="F175:F183"/>
    <mergeCell ref="B199:B205"/>
    <mergeCell ref="C199:C205"/>
    <mergeCell ref="F199:F205"/>
    <mergeCell ref="E200:E202"/>
    <mergeCell ref="E203:E205"/>
    <mergeCell ref="B206:B215"/>
    <mergeCell ref="B157:B162"/>
    <mergeCell ref="C157:C162"/>
    <mergeCell ref="F157:F162"/>
    <mergeCell ref="E158:E161"/>
    <mergeCell ref="B163:B170"/>
    <mergeCell ref="C163:C170"/>
    <mergeCell ref="D163:D173"/>
    <mergeCell ref="E163:E168"/>
    <mergeCell ref="F163:F171"/>
    <mergeCell ref="B172:B173"/>
    <mergeCell ref="F141:F144"/>
    <mergeCell ref="F145:F149"/>
    <mergeCell ref="B147:B149"/>
    <mergeCell ref="C147:C149"/>
    <mergeCell ref="E147:E149"/>
    <mergeCell ref="F150:F156"/>
    <mergeCell ref="B152:B153"/>
    <mergeCell ref="C152:C153"/>
    <mergeCell ref="B154:B156"/>
    <mergeCell ref="C154:C156"/>
    <mergeCell ref="E154:E156"/>
    <mergeCell ref="B120:B125"/>
    <mergeCell ref="C120:C125"/>
    <mergeCell ref="D120:D162"/>
    <mergeCell ref="E120:E125"/>
    <mergeCell ref="F120:F125"/>
    <mergeCell ref="B126:B128"/>
    <mergeCell ref="C126:C128"/>
    <mergeCell ref="F126:F131"/>
    <mergeCell ref="E127:E128"/>
    <mergeCell ref="B130:B131"/>
    <mergeCell ref="C130:C131"/>
    <mergeCell ref="E130:E131"/>
    <mergeCell ref="F132:F136"/>
    <mergeCell ref="B133:B134"/>
    <mergeCell ref="C133:C134"/>
    <mergeCell ref="E133:E134"/>
    <mergeCell ref="B137:B140"/>
    <mergeCell ref="C137:C140"/>
    <mergeCell ref="E137:E138"/>
    <mergeCell ref="F137:F140"/>
    <mergeCell ref="E139:E140"/>
    <mergeCell ref="B141:B143"/>
    <mergeCell ref="C141:C143"/>
    <mergeCell ref="E141:E142"/>
    <mergeCell ref="B102:B106"/>
    <mergeCell ref="C102:C106"/>
    <mergeCell ref="E102:E105"/>
    <mergeCell ref="F102:F106"/>
    <mergeCell ref="B107:B117"/>
    <mergeCell ref="C107:C117"/>
    <mergeCell ref="E107:E117"/>
    <mergeCell ref="F107:F117"/>
    <mergeCell ref="E85:E89"/>
    <mergeCell ref="B90:B98"/>
    <mergeCell ref="C90:C98"/>
    <mergeCell ref="E90:E98"/>
    <mergeCell ref="F90:F98"/>
    <mergeCell ref="B99:B101"/>
    <mergeCell ref="C99:C101"/>
    <mergeCell ref="D99:D119"/>
    <mergeCell ref="E99:E101"/>
    <mergeCell ref="F99:F101"/>
    <mergeCell ref="B118:B119"/>
    <mergeCell ref="C118:C119"/>
    <mergeCell ref="F118:F119"/>
    <mergeCell ref="B77:B80"/>
    <mergeCell ref="C77:C80"/>
    <mergeCell ref="D77:D98"/>
    <mergeCell ref="E77:E80"/>
    <mergeCell ref="F77:F81"/>
    <mergeCell ref="B82:B89"/>
    <mergeCell ref="C82:C89"/>
    <mergeCell ref="F82:F89"/>
    <mergeCell ref="E83:E84"/>
    <mergeCell ref="F57:F61"/>
    <mergeCell ref="E60:E61"/>
    <mergeCell ref="B62:B69"/>
    <mergeCell ref="C62:C69"/>
    <mergeCell ref="D62:D76"/>
    <mergeCell ref="E62:E69"/>
    <mergeCell ref="F62:F69"/>
    <mergeCell ref="B70:B76"/>
    <mergeCell ref="C70:C76"/>
    <mergeCell ref="E70:E73"/>
    <mergeCell ref="F70:F76"/>
    <mergeCell ref="E74:E76"/>
    <mergeCell ref="F2:F3"/>
    <mergeCell ref="B4:B5"/>
    <mergeCell ref="C4:C5"/>
    <mergeCell ref="E4:E5"/>
    <mergeCell ref="F4:F12"/>
    <mergeCell ref="A36:L36"/>
    <mergeCell ref="A37:A173"/>
    <mergeCell ref="B37:B45"/>
    <mergeCell ref="C37:C45"/>
    <mergeCell ref="D37:D47"/>
    <mergeCell ref="E37:E45"/>
    <mergeCell ref="F37:F45"/>
    <mergeCell ref="B46:B47"/>
    <mergeCell ref="C46:C47"/>
    <mergeCell ref="E46:E47"/>
    <mergeCell ref="F46:F47"/>
    <mergeCell ref="B48:B56"/>
    <mergeCell ref="C48:C56"/>
    <mergeCell ref="D48:D61"/>
    <mergeCell ref="E48:E56"/>
    <mergeCell ref="F48:F56"/>
    <mergeCell ref="B57:B61"/>
    <mergeCell ref="C57:C61"/>
    <mergeCell ref="E57:E59"/>
    <mergeCell ref="F21:F35"/>
    <mergeCell ref="B32:B35"/>
    <mergeCell ref="C32:C35"/>
    <mergeCell ref="E32:E35"/>
    <mergeCell ref="B13:B17"/>
    <mergeCell ref="C13:C17"/>
    <mergeCell ref="E13:E17"/>
    <mergeCell ref="F13:F20"/>
    <mergeCell ref="B18:B20"/>
    <mergeCell ref="C18:C20"/>
    <mergeCell ref="E19:E20"/>
    <mergeCell ref="B6:B9"/>
    <mergeCell ref="C6:C9"/>
    <mergeCell ref="E6:E8"/>
    <mergeCell ref="B10:B12"/>
    <mergeCell ref="C10:C12"/>
    <mergeCell ref="E10:E12"/>
    <mergeCell ref="A2:A35"/>
    <mergeCell ref="B2:B3"/>
    <mergeCell ref="C2:C3"/>
    <mergeCell ref="D2:D35"/>
    <mergeCell ref="E2:E3"/>
    <mergeCell ref="B21:B31"/>
    <mergeCell ref="C21:C31"/>
    <mergeCell ref="E21:E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39997558519241921"/>
  </sheetPr>
  <dimension ref="A1:S265"/>
  <sheetViews>
    <sheetView view="pageBreakPreview" zoomScaleNormal="100" zoomScaleSheetLayoutView="100" workbookViewId="0">
      <selection sqref="A1:G1"/>
    </sheetView>
  </sheetViews>
  <sheetFormatPr defaultColWidth="11.42578125" defaultRowHeight="10.15"/>
  <cols>
    <col min="1" max="1" width="10" style="142" customWidth="1"/>
    <col min="2" max="2" width="13.7109375" style="224" customWidth="1"/>
    <col min="3" max="3" width="24.7109375" style="224" customWidth="1"/>
    <col min="4" max="4" width="20.7109375" style="224" customWidth="1"/>
    <col min="5" max="5" width="9" style="223" customWidth="1"/>
    <col min="6" max="6" width="11.42578125" style="226" bestFit="1" customWidth="1"/>
    <col min="7" max="7" width="13.140625" style="226" bestFit="1" customWidth="1"/>
    <col min="8" max="8" width="11.42578125" style="142" bestFit="1" customWidth="1"/>
    <col min="9" max="10" width="11.7109375" style="142" customWidth="1"/>
    <col min="11" max="11" width="12.28515625" style="142" bestFit="1" customWidth="1"/>
    <col min="12" max="13" width="11.7109375" style="142" customWidth="1"/>
    <col min="14" max="14" width="10.140625" style="142" customWidth="1"/>
    <col min="15" max="15" width="9" style="142" customWidth="1"/>
    <col min="16" max="16" width="11.7109375" style="142" customWidth="1"/>
    <col min="17" max="17" width="10.140625" style="142" bestFit="1" customWidth="1"/>
    <col min="18" max="19" width="12.28515625" style="142" bestFit="1" customWidth="1"/>
    <col min="20" max="16384" width="11.42578125" style="142"/>
  </cols>
  <sheetData>
    <row r="1" spans="1:19" ht="33.75" customHeight="1" thickBot="1">
      <c r="A1" s="675" t="s">
        <v>1276</v>
      </c>
      <c r="B1" s="676"/>
      <c r="C1" s="676"/>
      <c r="D1" s="676"/>
      <c r="E1" s="676"/>
      <c r="F1" s="676"/>
      <c r="G1" s="677"/>
      <c r="H1" s="675" t="s">
        <v>1277</v>
      </c>
      <c r="I1" s="676"/>
      <c r="J1" s="677"/>
      <c r="K1" s="675" t="s">
        <v>1277</v>
      </c>
      <c r="L1" s="676"/>
      <c r="M1" s="676"/>
      <c r="N1" s="676"/>
      <c r="O1" s="676"/>
      <c r="P1" s="676"/>
      <c r="Q1" s="676"/>
      <c r="R1" s="676"/>
      <c r="S1" s="677"/>
    </row>
    <row r="2" spans="1:19" s="136" customFormat="1" ht="60.6" thickBot="1">
      <c r="A2" s="128" t="s">
        <v>135</v>
      </c>
      <c r="B2" s="129" t="s">
        <v>139</v>
      </c>
      <c r="C2" s="129" t="s">
        <v>1176</v>
      </c>
      <c r="D2" s="129" t="s">
        <v>144</v>
      </c>
      <c r="E2" s="128" t="s">
        <v>145</v>
      </c>
      <c r="F2" s="131" t="s">
        <v>1178</v>
      </c>
      <c r="G2" s="131" t="s">
        <v>1179</v>
      </c>
      <c r="H2" s="132" t="s">
        <v>1180</v>
      </c>
      <c r="I2" s="133" t="s">
        <v>1181</v>
      </c>
      <c r="J2" s="134" t="s">
        <v>1182</v>
      </c>
      <c r="K2" s="133" t="s">
        <v>1183</v>
      </c>
      <c r="L2" s="134" t="s">
        <v>1184</v>
      </c>
      <c r="M2" s="133" t="s">
        <v>1185</v>
      </c>
      <c r="N2" s="134" t="s">
        <v>1186</v>
      </c>
      <c r="O2" s="133" t="s">
        <v>1187</v>
      </c>
      <c r="P2" s="134" t="s">
        <v>1188</v>
      </c>
      <c r="Q2" s="133" t="s">
        <v>1189</v>
      </c>
      <c r="R2" s="133" t="s">
        <v>1190</v>
      </c>
      <c r="S2" s="135" t="s">
        <v>1278</v>
      </c>
    </row>
    <row r="3" spans="1:19" ht="33.75" customHeight="1">
      <c r="A3" s="632" t="s">
        <v>10</v>
      </c>
      <c r="B3" s="636" t="s">
        <v>685</v>
      </c>
      <c r="C3" s="138" t="s">
        <v>156</v>
      </c>
      <c r="D3" s="138" t="s">
        <v>157</v>
      </c>
      <c r="E3" s="139">
        <v>1</v>
      </c>
      <c r="F3" s="140">
        <v>400000000</v>
      </c>
      <c r="G3" s="140">
        <f>+E3*F3</f>
        <v>400000000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>
        <f>SUM(H3:R3)</f>
        <v>0</v>
      </c>
    </row>
    <row r="4" spans="1:19" ht="32.25" customHeight="1">
      <c r="A4" s="633"/>
      <c r="B4" s="631"/>
      <c r="C4" s="144" t="s">
        <v>687</v>
      </c>
      <c r="D4" s="144" t="s">
        <v>689</v>
      </c>
      <c r="E4" s="145">
        <v>1</v>
      </c>
      <c r="F4" s="146">
        <v>200000000</v>
      </c>
      <c r="G4" s="146">
        <f t="shared" ref="G4:G67" si="0">+E4*F4</f>
        <v>200000000</v>
      </c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7"/>
      <c r="S4" s="146">
        <f t="shared" ref="S4:S33" si="1">SUM(H4:R4)</f>
        <v>0</v>
      </c>
    </row>
    <row r="5" spans="1:19" ht="33.75" customHeight="1">
      <c r="A5" s="633"/>
      <c r="B5" s="629" t="s">
        <v>690</v>
      </c>
      <c r="C5" s="144" t="s">
        <v>161</v>
      </c>
      <c r="D5" s="144" t="s">
        <v>162</v>
      </c>
      <c r="E5" s="145">
        <v>1</v>
      </c>
      <c r="F5" s="146">
        <v>70000000</v>
      </c>
      <c r="G5" s="146">
        <f t="shared" si="0"/>
        <v>70000000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7"/>
      <c r="S5" s="146">
        <f t="shared" si="1"/>
        <v>0</v>
      </c>
    </row>
    <row r="6" spans="1:19" ht="30.6">
      <c r="A6" s="633"/>
      <c r="B6" s="630"/>
      <c r="C6" s="144" t="s">
        <v>164</v>
      </c>
      <c r="D6" s="144" t="s">
        <v>165</v>
      </c>
      <c r="E6" s="145">
        <v>1</v>
      </c>
      <c r="F6" s="146">
        <v>4000000000</v>
      </c>
      <c r="G6" s="146">
        <f t="shared" si="0"/>
        <v>4000000000</v>
      </c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S6" s="146">
        <f t="shared" si="1"/>
        <v>0</v>
      </c>
    </row>
    <row r="7" spans="1:19" ht="20.45">
      <c r="A7" s="633"/>
      <c r="B7" s="630"/>
      <c r="C7" s="144" t="s">
        <v>691</v>
      </c>
      <c r="D7" s="144" t="s">
        <v>693</v>
      </c>
      <c r="E7" s="145">
        <v>4</v>
      </c>
      <c r="F7" s="146">
        <v>150000000</v>
      </c>
      <c r="G7" s="146">
        <f t="shared" si="0"/>
        <v>600000000</v>
      </c>
      <c r="H7" s="146"/>
      <c r="I7" s="146">
        <v>150000000</v>
      </c>
      <c r="J7" s="146"/>
      <c r="K7" s="146"/>
      <c r="L7" s="146"/>
      <c r="M7" s="146"/>
      <c r="N7" s="146"/>
      <c r="O7" s="146"/>
      <c r="P7" s="146"/>
      <c r="Q7" s="146"/>
      <c r="R7" s="147"/>
      <c r="S7" s="146">
        <f t="shared" si="1"/>
        <v>150000000</v>
      </c>
    </row>
    <row r="8" spans="1:19" ht="11.25" customHeight="1">
      <c r="A8" s="633"/>
      <c r="B8" s="630"/>
      <c r="C8" s="144" t="s">
        <v>695</v>
      </c>
      <c r="D8" s="144" t="s">
        <v>697</v>
      </c>
      <c r="E8" s="145">
        <v>2</v>
      </c>
      <c r="F8" s="146">
        <v>50000000</v>
      </c>
      <c r="G8" s="146">
        <f t="shared" si="0"/>
        <v>100000000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7"/>
      <c r="S8" s="146">
        <f t="shared" si="1"/>
        <v>0</v>
      </c>
    </row>
    <row r="9" spans="1:19" ht="20.45">
      <c r="A9" s="633"/>
      <c r="B9" s="630"/>
      <c r="C9" s="144" t="s">
        <v>691</v>
      </c>
      <c r="D9" s="144" t="s">
        <v>1196</v>
      </c>
      <c r="E9" s="145">
        <v>4</v>
      </c>
      <c r="F9" s="146">
        <v>50000000</v>
      </c>
      <c r="G9" s="146">
        <f t="shared" si="0"/>
        <v>200000000</v>
      </c>
      <c r="H9" s="146">
        <v>50000000</v>
      </c>
      <c r="I9" s="146"/>
      <c r="J9" s="146"/>
      <c r="K9" s="146"/>
      <c r="L9" s="146"/>
      <c r="M9" s="146"/>
      <c r="N9" s="146"/>
      <c r="O9" s="146"/>
      <c r="P9" s="146"/>
      <c r="Q9" s="146"/>
      <c r="R9" s="147"/>
      <c r="S9" s="146">
        <f t="shared" si="1"/>
        <v>50000000</v>
      </c>
    </row>
    <row r="10" spans="1:19">
      <c r="A10" s="633"/>
      <c r="B10" s="630"/>
      <c r="C10" s="144" t="s">
        <v>171</v>
      </c>
      <c r="D10" s="144" t="s">
        <v>172</v>
      </c>
      <c r="E10" s="145">
        <v>100</v>
      </c>
      <c r="F10" s="146">
        <v>560000</v>
      </c>
      <c r="G10" s="146">
        <f t="shared" si="0"/>
        <v>56000000</v>
      </c>
      <c r="H10" s="146">
        <v>14000000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7"/>
      <c r="S10" s="146">
        <f t="shared" si="1"/>
        <v>14000000</v>
      </c>
    </row>
    <row r="11" spans="1:19" ht="40.9">
      <c r="A11" s="633"/>
      <c r="B11" s="630"/>
      <c r="C11" s="144" t="s">
        <v>174</v>
      </c>
      <c r="D11" s="144" t="s">
        <v>175</v>
      </c>
      <c r="E11" s="145">
        <v>1</v>
      </c>
      <c r="F11" s="146">
        <v>36000000</v>
      </c>
      <c r="G11" s="146">
        <f t="shared" si="0"/>
        <v>36000000</v>
      </c>
      <c r="H11" s="146"/>
      <c r="I11" s="146"/>
      <c r="J11" s="146"/>
      <c r="K11" s="146"/>
      <c r="L11" s="146">
        <v>9000000</v>
      </c>
      <c r="M11" s="146"/>
      <c r="N11" s="146"/>
      <c r="O11" s="146"/>
      <c r="P11" s="146"/>
      <c r="Q11" s="146"/>
      <c r="R11" s="147"/>
      <c r="S11" s="146">
        <f t="shared" si="1"/>
        <v>9000000</v>
      </c>
    </row>
    <row r="12" spans="1:19" ht="40.9">
      <c r="A12" s="633"/>
      <c r="B12" s="630"/>
      <c r="C12" s="144" t="s">
        <v>174</v>
      </c>
      <c r="D12" s="144" t="s">
        <v>176</v>
      </c>
      <c r="E12" s="145">
        <v>4</v>
      </c>
      <c r="F12" s="146">
        <v>2000000</v>
      </c>
      <c r="G12" s="146">
        <f t="shared" si="0"/>
        <v>8000000</v>
      </c>
      <c r="H12" s="146">
        <v>2000000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7"/>
      <c r="S12" s="146">
        <f t="shared" si="1"/>
        <v>2000000</v>
      </c>
    </row>
    <row r="13" spans="1:19" ht="20.45">
      <c r="A13" s="633"/>
      <c r="B13" s="631"/>
      <c r="C13" s="144" t="s">
        <v>699</v>
      </c>
      <c r="D13" s="144" t="s">
        <v>701</v>
      </c>
      <c r="E13" s="145">
        <v>200</v>
      </c>
      <c r="F13" s="146">
        <v>3000000</v>
      </c>
      <c r="G13" s="146">
        <f t="shared" si="0"/>
        <v>600000000</v>
      </c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7"/>
      <c r="S13" s="146">
        <f t="shared" si="1"/>
        <v>0</v>
      </c>
    </row>
    <row r="14" spans="1:19" ht="11.25" customHeight="1">
      <c r="A14" s="633"/>
      <c r="B14" s="629" t="s">
        <v>179</v>
      </c>
      <c r="C14" s="144" t="s">
        <v>225</v>
      </c>
      <c r="D14" s="144" t="s">
        <v>767</v>
      </c>
      <c r="E14" s="145">
        <v>1</v>
      </c>
      <c r="F14" s="146">
        <v>120000000</v>
      </c>
      <c r="G14" s="146">
        <f t="shared" si="0"/>
        <v>120000000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7"/>
      <c r="S14" s="146">
        <f t="shared" si="1"/>
        <v>0</v>
      </c>
    </row>
    <row r="15" spans="1:19" ht="22.5" customHeight="1">
      <c r="A15" s="633"/>
      <c r="B15" s="630"/>
      <c r="C15" s="144" t="s">
        <v>225</v>
      </c>
      <c r="D15" s="144" t="s">
        <v>706</v>
      </c>
      <c r="E15" s="145">
        <v>1</v>
      </c>
      <c r="F15" s="146">
        <v>150000000</v>
      </c>
      <c r="G15" s="146">
        <f t="shared" si="0"/>
        <v>150000000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7"/>
      <c r="S15" s="146">
        <f t="shared" si="1"/>
        <v>0</v>
      </c>
    </row>
    <row r="16" spans="1:19" ht="22.5" customHeight="1">
      <c r="A16" s="633"/>
      <c r="B16" s="630"/>
      <c r="C16" s="144" t="s">
        <v>708</v>
      </c>
      <c r="D16" s="144" t="s">
        <v>708</v>
      </c>
      <c r="E16" s="145">
        <v>3</v>
      </c>
      <c r="F16" s="146">
        <v>40000000</v>
      </c>
      <c r="G16" s="146">
        <f t="shared" si="0"/>
        <v>120000000</v>
      </c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7"/>
      <c r="S16" s="146">
        <f t="shared" si="1"/>
        <v>0</v>
      </c>
    </row>
    <row r="17" spans="1:19" ht="22.5" customHeight="1">
      <c r="A17" s="633"/>
      <c r="B17" s="630"/>
      <c r="C17" s="144" t="s">
        <v>276</v>
      </c>
      <c r="D17" s="144" t="s">
        <v>277</v>
      </c>
      <c r="E17" s="145">
        <v>1</v>
      </c>
      <c r="F17" s="146">
        <v>200000000</v>
      </c>
      <c r="G17" s="146">
        <f t="shared" si="0"/>
        <v>200000000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7"/>
      <c r="S17" s="146">
        <f t="shared" si="1"/>
        <v>0</v>
      </c>
    </row>
    <row r="18" spans="1:19" ht="22.5" customHeight="1">
      <c r="A18" s="633"/>
      <c r="B18" s="630"/>
      <c r="C18" s="144" t="s">
        <v>278</v>
      </c>
      <c r="D18" s="144" t="s">
        <v>279</v>
      </c>
      <c r="E18" s="145">
        <v>1</v>
      </c>
      <c r="F18" s="146">
        <v>60000000</v>
      </c>
      <c r="G18" s="146">
        <f t="shared" si="0"/>
        <v>60000000</v>
      </c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7"/>
      <c r="S18" s="146">
        <f t="shared" si="1"/>
        <v>0</v>
      </c>
    </row>
    <row r="19" spans="1:19" ht="30.6">
      <c r="A19" s="633"/>
      <c r="B19" s="630"/>
      <c r="C19" s="144" t="s">
        <v>716</v>
      </c>
      <c r="D19" s="144" t="s">
        <v>718</v>
      </c>
      <c r="E19" s="145">
        <v>1</v>
      </c>
      <c r="F19" s="146">
        <v>30000000</v>
      </c>
      <c r="G19" s="146">
        <f t="shared" si="0"/>
        <v>30000000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7"/>
      <c r="S19" s="146">
        <f t="shared" si="1"/>
        <v>0</v>
      </c>
    </row>
    <row r="20" spans="1:19" ht="33.75" customHeight="1">
      <c r="A20" s="633"/>
      <c r="B20" s="630"/>
      <c r="C20" s="144" t="s">
        <v>721</v>
      </c>
      <c r="D20" s="144" t="s">
        <v>723</v>
      </c>
      <c r="E20" s="145">
        <v>3</v>
      </c>
      <c r="F20" s="146">
        <v>30000000</v>
      </c>
      <c r="G20" s="146">
        <f t="shared" si="0"/>
        <v>90000000</v>
      </c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7"/>
      <c r="S20" s="146">
        <f t="shared" si="1"/>
        <v>0</v>
      </c>
    </row>
    <row r="21" spans="1:19" ht="33.75" customHeight="1">
      <c r="A21" s="633"/>
      <c r="B21" s="631"/>
      <c r="C21" s="144" t="s">
        <v>721</v>
      </c>
      <c r="D21" s="144" t="s">
        <v>725</v>
      </c>
      <c r="E21" s="145">
        <v>10</v>
      </c>
      <c r="F21" s="146">
        <v>2000000</v>
      </c>
      <c r="G21" s="146">
        <f t="shared" si="0"/>
        <v>20000000</v>
      </c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7"/>
      <c r="S21" s="146">
        <f t="shared" si="1"/>
        <v>0</v>
      </c>
    </row>
    <row r="22" spans="1:19" ht="11.25" customHeight="1">
      <c r="A22" s="633"/>
      <c r="B22" s="629" t="s">
        <v>726</v>
      </c>
      <c r="C22" s="144" t="s">
        <v>192</v>
      </c>
      <c r="D22" s="144" t="s">
        <v>193</v>
      </c>
      <c r="E22" s="145">
        <v>1</v>
      </c>
      <c r="F22" s="146">
        <v>450000000</v>
      </c>
      <c r="G22" s="146">
        <f t="shared" si="0"/>
        <v>450000000</v>
      </c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7"/>
      <c r="S22" s="146">
        <f t="shared" si="1"/>
        <v>0</v>
      </c>
    </row>
    <row r="23" spans="1:19" ht="11.25" customHeight="1">
      <c r="A23" s="633"/>
      <c r="B23" s="630"/>
      <c r="C23" s="144" t="s">
        <v>194</v>
      </c>
      <c r="D23" s="144" t="s">
        <v>195</v>
      </c>
      <c r="E23" s="145">
        <v>1</v>
      </c>
      <c r="F23" s="146">
        <v>100000000</v>
      </c>
      <c r="G23" s="146">
        <f t="shared" si="0"/>
        <v>100000000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7"/>
      <c r="S23" s="146">
        <f t="shared" si="1"/>
        <v>0</v>
      </c>
    </row>
    <row r="24" spans="1:19" ht="20.45">
      <c r="A24" s="633"/>
      <c r="B24" s="630"/>
      <c r="C24" s="144" t="s">
        <v>196</v>
      </c>
      <c r="D24" s="144" t="s">
        <v>197</v>
      </c>
      <c r="E24" s="145">
        <v>3</v>
      </c>
      <c r="F24" s="146">
        <v>15000000</v>
      </c>
      <c r="G24" s="146">
        <f t="shared" si="0"/>
        <v>45000000</v>
      </c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7"/>
      <c r="S24" s="146">
        <f t="shared" si="1"/>
        <v>0</v>
      </c>
    </row>
    <row r="25" spans="1:19" ht="20.45">
      <c r="A25" s="633"/>
      <c r="B25" s="630"/>
      <c r="C25" s="144" t="s">
        <v>198</v>
      </c>
      <c r="D25" s="144" t="s">
        <v>199</v>
      </c>
      <c r="E25" s="145">
        <v>1</v>
      </c>
      <c r="F25" s="146">
        <v>1500000000</v>
      </c>
      <c r="G25" s="146">
        <f t="shared" si="0"/>
        <v>1500000000</v>
      </c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7"/>
      <c r="S25" s="146">
        <f t="shared" si="1"/>
        <v>0</v>
      </c>
    </row>
    <row r="26" spans="1:19" ht="20.45">
      <c r="A26" s="633"/>
      <c r="B26" s="630"/>
      <c r="C26" s="144" t="s">
        <v>200</v>
      </c>
      <c r="D26" s="144" t="s">
        <v>201</v>
      </c>
      <c r="E26" s="145">
        <v>1000</v>
      </c>
      <c r="F26" s="146">
        <v>25000</v>
      </c>
      <c r="G26" s="146">
        <f t="shared" si="0"/>
        <v>25000000</v>
      </c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7"/>
      <c r="S26" s="146">
        <f t="shared" si="1"/>
        <v>0</v>
      </c>
    </row>
    <row r="27" spans="1:19" ht="11.25" customHeight="1">
      <c r="A27" s="633"/>
      <c r="B27" s="630"/>
      <c r="C27" s="144" t="s">
        <v>727</v>
      </c>
      <c r="D27" s="144" t="s">
        <v>727</v>
      </c>
      <c r="E27" s="145">
        <v>1</v>
      </c>
      <c r="F27" s="146">
        <v>150000000</v>
      </c>
      <c r="G27" s="146">
        <f t="shared" si="0"/>
        <v>150000000</v>
      </c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7"/>
      <c r="S27" s="146">
        <f t="shared" si="1"/>
        <v>0</v>
      </c>
    </row>
    <row r="28" spans="1:19" ht="33.75" customHeight="1">
      <c r="A28" s="633"/>
      <c r="B28" s="630"/>
      <c r="C28" s="144" t="s">
        <v>729</v>
      </c>
      <c r="D28" s="144" t="s">
        <v>730</v>
      </c>
      <c r="E28" s="145">
        <v>7</v>
      </c>
      <c r="F28" s="146">
        <v>25000000</v>
      </c>
      <c r="G28" s="146">
        <f t="shared" si="0"/>
        <v>175000000</v>
      </c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7"/>
      <c r="S28" s="146">
        <f t="shared" si="1"/>
        <v>0</v>
      </c>
    </row>
    <row r="29" spans="1:19" ht="20.45">
      <c r="A29" s="633"/>
      <c r="B29" s="630"/>
      <c r="C29" s="144" t="s">
        <v>732</v>
      </c>
      <c r="D29" s="144" t="s">
        <v>734</v>
      </c>
      <c r="E29" s="145">
        <v>1</v>
      </c>
      <c r="F29" s="146">
        <v>1400000000</v>
      </c>
      <c r="G29" s="146">
        <f t="shared" si="0"/>
        <v>1400000000</v>
      </c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7"/>
      <c r="S29" s="146">
        <f t="shared" si="1"/>
        <v>0</v>
      </c>
    </row>
    <row r="30" spans="1:19" ht="30.6">
      <c r="A30" s="633"/>
      <c r="B30" s="630"/>
      <c r="C30" s="144" t="s">
        <v>732</v>
      </c>
      <c r="D30" s="144" t="s">
        <v>737</v>
      </c>
      <c r="E30" s="145">
        <v>1</v>
      </c>
      <c r="F30" s="146">
        <v>40000000</v>
      </c>
      <c r="G30" s="146">
        <f t="shared" si="0"/>
        <v>40000000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7"/>
      <c r="S30" s="146">
        <f t="shared" si="1"/>
        <v>0</v>
      </c>
    </row>
    <row r="31" spans="1:19" ht="30.6">
      <c r="A31" s="633"/>
      <c r="B31" s="630"/>
      <c r="C31" s="144" t="s">
        <v>739</v>
      </c>
      <c r="D31" s="144" t="s">
        <v>741</v>
      </c>
      <c r="E31" s="145">
        <v>3</v>
      </c>
      <c r="F31" s="146">
        <v>80000000</v>
      </c>
      <c r="G31" s="146">
        <f t="shared" si="0"/>
        <v>240000000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7"/>
      <c r="S31" s="146">
        <f t="shared" si="1"/>
        <v>0</v>
      </c>
    </row>
    <row r="32" spans="1:19" ht="11.25" customHeight="1">
      <c r="A32" s="633"/>
      <c r="B32" s="630"/>
      <c r="C32" s="144" t="s">
        <v>743</v>
      </c>
      <c r="D32" s="144" t="s">
        <v>745</v>
      </c>
      <c r="E32" s="145">
        <v>1</v>
      </c>
      <c r="F32" s="146">
        <v>80000000</v>
      </c>
      <c r="G32" s="146">
        <f t="shared" si="0"/>
        <v>80000000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7"/>
      <c r="S32" s="146">
        <f t="shared" si="1"/>
        <v>0</v>
      </c>
    </row>
    <row r="33" spans="1:19" ht="22.5" customHeight="1">
      <c r="A33" s="633"/>
      <c r="B33" s="630"/>
      <c r="C33" s="144" t="s">
        <v>747</v>
      </c>
      <c r="D33" s="144" t="s">
        <v>749</v>
      </c>
      <c r="E33" s="145">
        <v>1</v>
      </c>
      <c r="F33" s="146">
        <v>1000000000</v>
      </c>
      <c r="G33" s="146">
        <f t="shared" si="0"/>
        <v>1000000000</v>
      </c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7"/>
      <c r="S33" s="146">
        <f t="shared" si="1"/>
        <v>0</v>
      </c>
    </row>
    <row r="34" spans="1:19" ht="30.6">
      <c r="A34" s="633"/>
      <c r="B34" s="630"/>
      <c r="C34" s="144" t="s">
        <v>751</v>
      </c>
      <c r="D34" s="144" t="s">
        <v>751</v>
      </c>
      <c r="E34" s="145">
        <v>1</v>
      </c>
      <c r="F34" s="146">
        <v>2000000000</v>
      </c>
      <c r="G34" s="146">
        <f t="shared" si="0"/>
        <v>2000000000</v>
      </c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7"/>
      <c r="S34" s="146">
        <f>SUM(H34:R34)</f>
        <v>0</v>
      </c>
    </row>
    <row r="35" spans="1:19" ht="22.5" customHeight="1">
      <c r="A35" s="634"/>
      <c r="B35" s="630"/>
      <c r="C35" s="144" t="s">
        <v>810</v>
      </c>
      <c r="D35" s="144" t="s">
        <v>812</v>
      </c>
      <c r="E35" s="145">
        <v>100</v>
      </c>
      <c r="F35" s="146">
        <v>3000000</v>
      </c>
      <c r="G35" s="146">
        <f t="shared" si="0"/>
        <v>300000000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>
        <f>SUM(H35:R35)</f>
        <v>0</v>
      </c>
    </row>
    <row r="36" spans="1:19" ht="31.15" thickBot="1">
      <c r="A36" s="635"/>
      <c r="B36" s="637"/>
      <c r="C36" s="151" t="s">
        <v>747</v>
      </c>
      <c r="D36" s="151" t="s">
        <v>747</v>
      </c>
      <c r="E36" s="152">
        <v>1</v>
      </c>
      <c r="F36" s="153">
        <v>3200000000</v>
      </c>
      <c r="G36" s="153">
        <f t="shared" si="0"/>
        <v>3200000000</v>
      </c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4"/>
      <c r="S36" s="153">
        <f>SUM(H36:R36)</f>
        <v>0</v>
      </c>
    </row>
    <row r="37" spans="1:19" ht="22.5" customHeight="1" thickBot="1">
      <c r="A37" s="638" t="s">
        <v>1199</v>
      </c>
      <c r="B37" s="639"/>
      <c r="C37" s="639"/>
      <c r="D37" s="639"/>
      <c r="E37" s="639"/>
      <c r="F37" s="640"/>
      <c r="G37" s="157">
        <f>SUM(G3:G36)</f>
        <v>17765000000</v>
      </c>
      <c r="H37" s="158">
        <f t="shared" ref="H37:S37" si="2">SUM(H3:H36)</f>
        <v>66000000</v>
      </c>
      <c r="I37" s="158">
        <f t="shared" si="2"/>
        <v>150000000</v>
      </c>
      <c r="J37" s="158">
        <f t="shared" si="2"/>
        <v>0</v>
      </c>
      <c r="K37" s="158">
        <f t="shared" si="2"/>
        <v>0</v>
      </c>
      <c r="L37" s="158">
        <f t="shared" si="2"/>
        <v>9000000</v>
      </c>
      <c r="M37" s="158">
        <f t="shared" si="2"/>
        <v>0</v>
      </c>
      <c r="N37" s="158">
        <f t="shared" si="2"/>
        <v>0</v>
      </c>
      <c r="O37" s="158">
        <f t="shared" si="2"/>
        <v>0</v>
      </c>
      <c r="P37" s="158">
        <f t="shared" si="2"/>
        <v>0</v>
      </c>
      <c r="Q37" s="158">
        <f t="shared" si="2"/>
        <v>0</v>
      </c>
      <c r="R37" s="158">
        <f t="shared" si="2"/>
        <v>0</v>
      </c>
      <c r="S37" s="157">
        <f t="shared" si="2"/>
        <v>225000000</v>
      </c>
    </row>
    <row r="38" spans="1:19" ht="56.25" customHeight="1">
      <c r="A38" s="641" t="s">
        <v>19</v>
      </c>
      <c r="B38" s="644" t="s">
        <v>958</v>
      </c>
      <c r="C38" s="160" t="s">
        <v>477</v>
      </c>
      <c r="D38" s="160" t="s">
        <v>959</v>
      </c>
      <c r="E38" s="161">
        <v>160</v>
      </c>
      <c r="F38" s="162">
        <v>3000000</v>
      </c>
      <c r="G38" s="162">
        <f t="shared" si="0"/>
        <v>480000000</v>
      </c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>
        <f>SUM(H38:R38)</f>
        <v>0</v>
      </c>
    </row>
    <row r="39" spans="1:19" ht="45" customHeight="1">
      <c r="A39" s="642"/>
      <c r="B39" s="645"/>
      <c r="C39" s="164" t="s">
        <v>479</v>
      </c>
      <c r="D39" s="164" t="s">
        <v>480</v>
      </c>
      <c r="E39" s="165">
        <v>1000</v>
      </c>
      <c r="F39" s="166">
        <v>1000000</v>
      </c>
      <c r="G39" s="166">
        <f t="shared" si="0"/>
        <v>1000000000</v>
      </c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>
        <f>SUM(H39:R39)</f>
        <v>0</v>
      </c>
    </row>
    <row r="40" spans="1:19" ht="20.45">
      <c r="A40" s="642"/>
      <c r="B40" s="645"/>
      <c r="C40" s="164" t="s">
        <v>481</v>
      </c>
      <c r="D40" s="164" t="s">
        <v>482</v>
      </c>
      <c r="E40" s="165">
        <v>4000</v>
      </c>
      <c r="F40" s="166">
        <v>900000</v>
      </c>
      <c r="G40" s="166">
        <f t="shared" si="0"/>
        <v>3600000000</v>
      </c>
      <c r="H40" s="166">
        <v>250000000</v>
      </c>
      <c r="I40" s="166"/>
      <c r="J40" s="166"/>
      <c r="K40" s="166"/>
      <c r="L40" s="166"/>
      <c r="M40" s="166">
        <v>61000000</v>
      </c>
      <c r="N40" s="166">
        <v>515000000</v>
      </c>
      <c r="O40" s="166"/>
      <c r="P40" s="166"/>
      <c r="Q40" s="166"/>
      <c r="R40" s="166">
        <v>19000000</v>
      </c>
      <c r="S40" s="166">
        <f t="shared" ref="S40:S103" si="3">SUM(H40:R40)</f>
        <v>845000000</v>
      </c>
    </row>
    <row r="41" spans="1:19" ht="20.45">
      <c r="A41" s="642"/>
      <c r="B41" s="645"/>
      <c r="C41" s="164" t="s">
        <v>483</v>
      </c>
      <c r="D41" s="164" t="s">
        <v>484</v>
      </c>
      <c r="E41" s="165">
        <v>1100</v>
      </c>
      <c r="F41" s="166">
        <v>480000</v>
      </c>
      <c r="G41" s="166">
        <f t="shared" si="0"/>
        <v>528000000</v>
      </c>
      <c r="H41" s="166"/>
      <c r="I41" s="166"/>
      <c r="J41" s="166"/>
      <c r="K41" s="166"/>
      <c r="L41" s="166"/>
      <c r="M41" s="166"/>
      <c r="N41" s="166">
        <v>127000000</v>
      </c>
      <c r="O41" s="166"/>
      <c r="P41" s="166"/>
      <c r="Q41" s="166"/>
      <c r="R41" s="166"/>
      <c r="S41" s="166">
        <f t="shared" si="3"/>
        <v>127000000</v>
      </c>
    </row>
    <row r="42" spans="1:19" ht="33.75" customHeight="1">
      <c r="A42" s="642"/>
      <c r="B42" s="645"/>
      <c r="C42" s="164" t="s">
        <v>1201</v>
      </c>
      <c r="D42" s="164" t="s">
        <v>962</v>
      </c>
      <c r="E42" s="165">
        <v>4</v>
      </c>
      <c r="F42" s="166">
        <v>4000000000</v>
      </c>
      <c r="G42" s="166">
        <f t="shared" si="0"/>
        <v>16000000000</v>
      </c>
      <c r="H42" s="166">
        <v>290000000</v>
      </c>
      <c r="I42" s="166"/>
      <c r="J42" s="166">
        <v>3200000000</v>
      </c>
      <c r="K42" s="166"/>
      <c r="L42" s="166"/>
      <c r="M42" s="166"/>
      <c r="N42" s="166"/>
      <c r="O42" s="166"/>
      <c r="P42" s="166"/>
      <c r="Q42" s="166"/>
      <c r="R42" s="166">
        <v>15000000</v>
      </c>
      <c r="S42" s="166">
        <f t="shared" si="3"/>
        <v>3505000000</v>
      </c>
    </row>
    <row r="43" spans="1:19" ht="20.45">
      <c r="A43" s="642"/>
      <c r="B43" s="645"/>
      <c r="C43" s="164" t="s">
        <v>1201</v>
      </c>
      <c r="D43" s="164" t="s">
        <v>1202</v>
      </c>
      <c r="E43" s="165">
        <v>4</v>
      </c>
      <c r="F43" s="166">
        <v>250000000</v>
      </c>
      <c r="G43" s="166">
        <f t="shared" si="0"/>
        <v>1000000000</v>
      </c>
      <c r="H43" s="166"/>
      <c r="I43" s="166"/>
      <c r="J43" s="166">
        <v>200000000</v>
      </c>
      <c r="K43" s="166"/>
      <c r="L43" s="166"/>
      <c r="M43" s="166"/>
      <c r="N43" s="166"/>
      <c r="O43" s="166"/>
      <c r="P43" s="166"/>
      <c r="Q43" s="166"/>
      <c r="R43" s="166"/>
      <c r="S43" s="166">
        <f t="shared" si="3"/>
        <v>200000000</v>
      </c>
    </row>
    <row r="44" spans="1:19" ht="30.6">
      <c r="A44" s="642"/>
      <c r="B44" s="645"/>
      <c r="C44" s="164" t="s">
        <v>487</v>
      </c>
      <c r="D44" s="164" t="s">
        <v>488</v>
      </c>
      <c r="E44" s="165">
        <v>200</v>
      </c>
      <c r="F44" s="166">
        <v>1200000</v>
      </c>
      <c r="G44" s="166">
        <f t="shared" si="0"/>
        <v>240000000</v>
      </c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>
        <f t="shared" si="3"/>
        <v>0</v>
      </c>
    </row>
    <row r="45" spans="1:19" ht="30.6">
      <c r="A45" s="642"/>
      <c r="B45" s="645"/>
      <c r="C45" s="164" t="s">
        <v>489</v>
      </c>
      <c r="D45" s="164" t="s">
        <v>964</v>
      </c>
      <c r="E45" s="165">
        <v>2</v>
      </c>
      <c r="F45" s="166">
        <v>80000000</v>
      </c>
      <c r="G45" s="166">
        <f t="shared" si="0"/>
        <v>160000000</v>
      </c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>
        <f t="shared" si="3"/>
        <v>0</v>
      </c>
    </row>
    <row r="46" spans="1:19">
      <c r="A46" s="642"/>
      <c r="B46" s="646"/>
      <c r="C46" s="164" t="s">
        <v>491</v>
      </c>
      <c r="D46" s="164" t="s">
        <v>436</v>
      </c>
      <c r="E46" s="165">
        <v>4</v>
      </c>
      <c r="F46" s="166">
        <v>200000000</v>
      </c>
      <c r="G46" s="166">
        <f t="shared" si="0"/>
        <v>800000000</v>
      </c>
      <c r="H46" s="166">
        <v>160000000</v>
      </c>
      <c r="I46" s="166"/>
      <c r="J46" s="166"/>
      <c r="K46" s="166"/>
      <c r="L46" s="166"/>
      <c r="M46" s="166">
        <v>109000000</v>
      </c>
      <c r="N46" s="166"/>
      <c r="O46" s="166"/>
      <c r="P46" s="166"/>
      <c r="Q46" s="166"/>
      <c r="R46" s="166"/>
      <c r="S46" s="166">
        <f t="shared" si="3"/>
        <v>269000000</v>
      </c>
    </row>
    <row r="47" spans="1:19" ht="45" customHeight="1">
      <c r="A47" s="642"/>
      <c r="B47" s="647" t="s">
        <v>966</v>
      </c>
      <c r="C47" s="164" t="s">
        <v>444</v>
      </c>
      <c r="D47" s="164" t="s">
        <v>445</v>
      </c>
      <c r="E47" s="165">
        <v>120</v>
      </c>
      <c r="F47" s="166">
        <v>3000000</v>
      </c>
      <c r="G47" s="166">
        <f t="shared" si="0"/>
        <v>360000000</v>
      </c>
      <c r="H47" s="166">
        <v>100000000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>
        <f t="shared" si="3"/>
        <v>100000000</v>
      </c>
    </row>
    <row r="48" spans="1:19" ht="45" customHeight="1">
      <c r="A48" s="642"/>
      <c r="B48" s="645"/>
      <c r="C48" s="164" t="s">
        <v>446</v>
      </c>
      <c r="D48" s="164" t="s">
        <v>447</v>
      </c>
      <c r="E48" s="165">
        <v>120</v>
      </c>
      <c r="F48" s="166">
        <v>2000000</v>
      </c>
      <c r="G48" s="166">
        <f t="shared" si="0"/>
        <v>240000000</v>
      </c>
      <c r="H48" s="166">
        <v>50000000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>
        <f t="shared" si="3"/>
        <v>50000000</v>
      </c>
    </row>
    <row r="49" spans="1:19" ht="22.5" customHeight="1">
      <c r="A49" s="642"/>
      <c r="B49" s="647" t="s">
        <v>1204</v>
      </c>
      <c r="C49" s="164" t="s">
        <v>370</v>
      </c>
      <c r="D49" s="164" t="s">
        <v>371</v>
      </c>
      <c r="E49" s="165">
        <v>4</v>
      </c>
      <c r="F49" s="166">
        <v>2000000000</v>
      </c>
      <c r="G49" s="166">
        <f t="shared" si="0"/>
        <v>8000000000</v>
      </c>
      <c r="H49" s="166">
        <v>200000000</v>
      </c>
      <c r="I49" s="166"/>
      <c r="J49" s="166"/>
      <c r="K49" s="166"/>
      <c r="L49" s="166"/>
      <c r="M49" s="166"/>
      <c r="N49" s="166"/>
      <c r="O49" s="166"/>
      <c r="P49" s="166">
        <v>1400000000</v>
      </c>
      <c r="Q49" s="166"/>
      <c r="R49" s="166"/>
      <c r="S49" s="166">
        <f t="shared" si="3"/>
        <v>1600000000</v>
      </c>
    </row>
    <row r="50" spans="1:19" ht="20.45">
      <c r="A50" s="642"/>
      <c r="B50" s="645"/>
      <c r="C50" s="164" t="s">
        <v>372</v>
      </c>
      <c r="D50" s="164" t="s">
        <v>373</v>
      </c>
      <c r="E50" s="165">
        <v>4</v>
      </c>
      <c r="F50" s="166">
        <v>362500000</v>
      </c>
      <c r="G50" s="166">
        <f t="shared" si="0"/>
        <v>1450000000</v>
      </c>
      <c r="H50" s="166">
        <v>180000000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>
        <f t="shared" si="3"/>
        <v>180000000</v>
      </c>
    </row>
    <row r="51" spans="1:19" ht="20.45">
      <c r="A51" s="642"/>
      <c r="B51" s="645"/>
      <c r="C51" s="164" t="s">
        <v>374</v>
      </c>
      <c r="D51" s="164" t="s">
        <v>375</v>
      </c>
      <c r="E51" s="165">
        <v>10</v>
      </c>
      <c r="F51" s="166">
        <v>31000000</v>
      </c>
      <c r="G51" s="166">
        <f t="shared" si="0"/>
        <v>310000000</v>
      </c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>
        <f t="shared" si="3"/>
        <v>0</v>
      </c>
    </row>
    <row r="52" spans="1:19">
      <c r="A52" s="642"/>
      <c r="B52" s="645"/>
      <c r="C52" s="164" t="s">
        <v>376</v>
      </c>
      <c r="D52" s="164" t="s">
        <v>377</v>
      </c>
      <c r="E52" s="165">
        <v>5</v>
      </c>
      <c r="F52" s="166">
        <v>200000000</v>
      </c>
      <c r="G52" s="166">
        <f t="shared" si="0"/>
        <v>1000000000</v>
      </c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>
        <f t="shared" si="3"/>
        <v>0</v>
      </c>
    </row>
    <row r="53" spans="1:19" ht="11.25" customHeight="1">
      <c r="A53" s="642"/>
      <c r="B53" s="645"/>
      <c r="C53" s="164" t="s">
        <v>378</v>
      </c>
      <c r="D53" s="164" t="s">
        <v>379</v>
      </c>
      <c r="E53" s="165">
        <v>3</v>
      </c>
      <c r="F53" s="166">
        <v>80000000</v>
      </c>
      <c r="G53" s="166">
        <f t="shared" si="0"/>
        <v>240000000</v>
      </c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>
        <f t="shared" si="3"/>
        <v>0</v>
      </c>
    </row>
    <row r="54" spans="1:19" ht="20.45">
      <c r="A54" s="642"/>
      <c r="B54" s="645"/>
      <c r="C54" s="164" t="s">
        <v>380</v>
      </c>
      <c r="D54" s="164" t="s">
        <v>381</v>
      </c>
      <c r="E54" s="165">
        <v>7</v>
      </c>
      <c r="F54" s="167">
        <v>50000000</v>
      </c>
      <c r="G54" s="166">
        <f t="shared" si="0"/>
        <v>350000000</v>
      </c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>
        <f t="shared" si="3"/>
        <v>0</v>
      </c>
    </row>
    <row r="55" spans="1:19" ht="33.75" customHeight="1">
      <c r="A55" s="642"/>
      <c r="B55" s="645"/>
      <c r="C55" s="164" t="s">
        <v>382</v>
      </c>
      <c r="D55" s="164" t="s">
        <v>383</v>
      </c>
      <c r="E55" s="165">
        <v>1000</v>
      </c>
      <c r="F55" s="166">
        <v>100000</v>
      </c>
      <c r="G55" s="166">
        <f t="shared" si="0"/>
        <v>100000000</v>
      </c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>
        <f t="shared" si="3"/>
        <v>0</v>
      </c>
    </row>
    <row r="56" spans="1:19" ht="20.45">
      <c r="A56" s="642"/>
      <c r="B56" s="645"/>
      <c r="C56" s="164" t="s">
        <v>971</v>
      </c>
      <c r="D56" s="164" t="s">
        <v>973</v>
      </c>
      <c r="E56" s="165">
        <v>3</v>
      </c>
      <c r="F56" s="166">
        <v>50000000</v>
      </c>
      <c r="G56" s="166">
        <f t="shared" si="0"/>
        <v>150000000</v>
      </c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>
        <f t="shared" si="3"/>
        <v>0</v>
      </c>
    </row>
    <row r="57" spans="1:19" ht="22.5" customHeight="1">
      <c r="A57" s="642"/>
      <c r="B57" s="646"/>
      <c r="C57" s="164" t="s">
        <v>975</v>
      </c>
      <c r="D57" s="164" t="s">
        <v>977</v>
      </c>
      <c r="E57" s="165">
        <v>1</v>
      </c>
      <c r="F57" s="166">
        <v>120000000</v>
      </c>
      <c r="G57" s="166">
        <f t="shared" si="0"/>
        <v>120000000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>
        <f t="shared" si="3"/>
        <v>0</v>
      </c>
    </row>
    <row r="58" spans="1:19" ht="20.45">
      <c r="A58" s="642"/>
      <c r="B58" s="647" t="s">
        <v>978</v>
      </c>
      <c r="C58" s="164" t="s">
        <v>971</v>
      </c>
      <c r="D58" s="164" t="s">
        <v>524</v>
      </c>
      <c r="E58" s="165">
        <v>40</v>
      </c>
      <c r="F58" s="166">
        <v>5000000</v>
      </c>
      <c r="G58" s="166">
        <f t="shared" si="0"/>
        <v>200000000</v>
      </c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>
        <f t="shared" si="3"/>
        <v>0</v>
      </c>
    </row>
    <row r="59" spans="1:19" ht="20.45">
      <c r="A59" s="642"/>
      <c r="B59" s="645"/>
      <c r="C59" s="164" t="s">
        <v>979</v>
      </c>
      <c r="D59" s="164" t="s">
        <v>980</v>
      </c>
      <c r="E59" s="165">
        <v>2</v>
      </c>
      <c r="F59" s="166">
        <v>120000000</v>
      </c>
      <c r="G59" s="166">
        <f t="shared" si="0"/>
        <v>240000000</v>
      </c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>
        <f t="shared" si="3"/>
        <v>0</v>
      </c>
    </row>
    <row r="60" spans="1:19" ht="20.45">
      <c r="A60" s="642"/>
      <c r="B60" s="645"/>
      <c r="C60" s="164" t="s">
        <v>982</v>
      </c>
      <c r="D60" s="164" t="s">
        <v>375</v>
      </c>
      <c r="E60" s="165">
        <v>4</v>
      </c>
      <c r="F60" s="166">
        <v>60000000</v>
      </c>
      <c r="G60" s="166">
        <f t="shared" si="0"/>
        <v>240000000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>
        <f t="shared" si="3"/>
        <v>0</v>
      </c>
    </row>
    <row r="61" spans="1:19">
      <c r="A61" s="642"/>
      <c r="B61" s="645"/>
      <c r="C61" s="164" t="s">
        <v>493</v>
      </c>
      <c r="D61" s="164" t="s">
        <v>494</v>
      </c>
      <c r="E61" s="165">
        <v>20</v>
      </c>
      <c r="F61" s="166">
        <v>4000000</v>
      </c>
      <c r="G61" s="166">
        <f t="shared" si="0"/>
        <v>80000000</v>
      </c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>
        <f t="shared" si="3"/>
        <v>0</v>
      </c>
    </row>
    <row r="62" spans="1:19" ht="20.45">
      <c r="A62" s="642"/>
      <c r="B62" s="646"/>
      <c r="C62" s="164" t="s">
        <v>370</v>
      </c>
      <c r="D62" s="164" t="s">
        <v>983</v>
      </c>
      <c r="E62" s="165">
        <v>5</v>
      </c>
      <c r="F62" s="166">
        <v>60000000</v>
      </c>
      <c r="G62" s="166">
        <f t="shared" si="0"/>
        <v>300000000</v>
      </c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>
        <f t="shared" si="3"/>
        <v>0</v>
      </c>
    </row>
    <row r="63" spans="1:19" ht="22.5" customHeight="1">
      <c r="A63" s="642"/>
      <c r="B63" s="645" t="s">
        <v>754</v>
      </c>
      <c r="C63" s="169" t="s">
        <v>756</v>
      </c>
      <c r="D63" s="169" t="s">
        <v>756</v>
      </c>
      <c r="E63" s="170">
        <v>1</v>
      </c>
      <c r="F63" s="171">
        <v>280000000</v>
      </c>
      <c r="G63" s="171">
        <f t="shared" si="0"/>
        <v>280000000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66">
        <f t="shared" si="3"/>
        <v>0</v>
      </c>
    </row>
    <row r="64" spans="1:19">
      <c r="A64" s="642"/>
      <c r="B64" s="645"/>
      <c r="C64" s="164" t="s">
        <v>211</v>
      </c>
      <c r="D64" s="164" t="s">
        <v>211</v>
      </c>
      <c r="E64" s="165">
        <v>1</v>
      </c>
      <c r="F64" s="166">
        <v>100000000</v>
      </c>
      <c r="G64" s="166">
        <f t="shared" si="0"/>
        <v>100000000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>
        <f t="shared" si="3"/>
        <v>0</v>
      </c>
    </row>
    <row r="65" spans="1:19" ht="11.25" customHeight="1">
      <c r="A65" s="642"/>
      <c r="B65" s="645"/>
      <c r="C65" s="164" t="s">
        <v>212</v>
      </c>
      <c r="D65" s="164" t="s">
        <v>212</v>
      </c>
      <c r="E65" s="165">
        <v>1</v>
      </c>
      <c r="F65" s="166">
        <v>80000000</v>
      </c>
      <c r="G65" s="166">
        <f t="shared" si="0"/>
        <v>80000000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>
        <f t="shared" si="3"/>
        <v>0</v>
      </c>
    </row>
    <row r="66" spans="1:19" ht="22.5" customHeight="1">
      <c r="A66" s="642"/>
      <c r="B66" s="645"/>
      <c r="C66" s="164" t="s">
        <v>213</v>
      </c>
      <c r="D66" s="164" t="s">
        <v>214</v>
      </c>
      <c r="E66" s="165">
        <v>4</v>
      </c>
      <c r="F66" s="166">
        <v>155000000</v>
      </c>
      <c r="G66" s="166">
        <f t="shared" si="0"/>
        <v>620000000</v>
      </c>
      <c r="H66" s="166">
        <v>65000000</v>
      </c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>
        <f t="shared" si="3"/>
        <v>65000000</v>
      </c>
    </row>
    <row r="67" spans="1:19" ht="22.5" customHeight="1">
      <c r="A67" s="642"/>
      <c r="B67" s="645"/>
      <c r="C67" s="164" t="s">
        <v>215</v>
      </c>
      <c r="D67" s="164" t="s">
        <v>216</v>
      </c>
      <c r="E67" s="165">
        <v>4</v>
      </c>
      <c r="F67" s="166">
        <v>50000000</v>
      </c>
      <c r="G67" s="166">
        <f t="shared" si="0"/>
        <v>200000000</v>
      </c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>
        <f t="shared" si="3"/>
        <v>0</v>
      </c>
    </row>
    <row r="68" spans="1:19" ht="20.45">
      <c r="A68" s="642"/>
      <c r="B68" s="645"/>
      <c r="C68" s="164" t="s">
        <v>217</v>
      </c>
      <c r="D68" s="164" t="s">
        <v>218</v>
      </c>
      <c r="E68" s="165">
        <v>3</v>
      </c>
      <c r="F68" s="166">
        <v>50000000</v>
      </c>
      <c r="G68" s="166">
        <f t="shared" ref="G68:G131" si="4">+E68*F68</f>
        <v>150000000</v>
      </c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>
        <f t="shared" si="3"/>
        <v>0</v>
      </c>
    </row>
    <row r="69" spans="1:19" ht="20.45">
      <c r="A69" s="642"/>
      <c r="B69" s="645"/>
      <c r="C69" s="164" t="s">
        <v>759</v>
      </c>
      <c r="D69" s="164" t="s">
        <v>761</v>
      </c>
      <c r="E69" s="165">
        <v>3</v>
      </c>
      <c r="F69" s="166">
        <v>40000000</v>
      </c>
      <c r="G69" s="166">
        <f t="shared" si="4"/>
        <v>120000000</v>
      </c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>
        <f t="shared" si="3"/>
        <v>0</v>
      </c>
    </row>
    <row r="70" spans="1:19">
      <c r="A70" s="642"/>
      <c r="B70" s="646"/>
      <c r="C70" s="164" t="s">
        <v>172</v>
      </c>
      <c r="D70" s="164" t="s">
        <v>172</v>
      </c>
      <c r="E70" s="165">
        <v>60</v>
      </c>
      <c r="F70" s="166">
        <v>1500000</v>
      </c>
      <c r="G70" s="166">
        <f t="shared" si="4"/>
        <v>90000000</v>
      </c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>
        <f t="shared" si="3"/>
        <v>0</v>
      </c>
    </row>
    <row r="71" spans="1:19" ht="22.5" customHeight="1">
      <c r="A71" s="642"/>
      <c r="B71" s="647" t="s">
        <v>919</v>
      </c>
      <c r="C71" s="164" t="s">
        <v>417</v>
      </c>
      <c r="D71" s="164" t="s">
        <v>418</v>
      </c>
      <c r="E71" s="165">
        <v>1</v>
      </c>
      <c r="F71" s="166">
        <v>50000000</v>
      </c>
      <c r="G71" s="166">
        <f t="shared" si="4"/>
        <v>50000000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>
        <f t="shared" si="3"/>
        <v>0</v>
      </c>
    </row>
    <row r="72" spans="1:19" ht="22.5" customHeight="1">
      <c r="A72" s="642"/>
      <c r="B72" s="645"/>
      <c r="C72" s="164" t="s">
        <v>419</v>
      </c>
      <c r="D72" s="164" t="s">
        <v>340</v>
      </c>
      <c r="E72" s="165">
        <v>2</v>
      </c>
      <c r="F72" s="166">
        <v>60000000</v>
      </c>
      <c r="G72" s="166">
        <f t="shared" si="4"/>
        <v>120000000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>
        <f t="shared" si="3"/>
        <v>0</v>
      </c>
    </row>
    <row r="73" spans="1:19" ht="20.45">
      <c r="A73" s="642"/>
      <c r="B73" s="645"/>
      <c r="C73" s="164" t="s">
        <v>923</v>
      </c>
      <c r="D73" s="164" t="s">
        <v>423</v>
      </c>
      <c r="E73" s="165">
        <v>2</v>
      </c>
      <c r="F73" s="166">
        <v>40000000</v>
      </c>
      <c r="G73" s="166">
        <f t="shared" si="4"/>
        <v>80000000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>
        <f t="shared" si="3"/>
        <v>0</v>
      </c>
    </row>
    <row r="74" spans="1:19" ht="30.6">
      <c r="A74" s="642"/>
      <c r="B74" s="645"/>
      <c r="C74" s="164" t="s">
        <v>772</v>
      </c>
      <c r="D74" s="164" t="s">
        <v>774</v>
      </c>
      <c r="E74" s="165">
        <v>1</v>
      </c>
      <c r="F74" s="166">
        <v>400000000</v>
      </c>
      <c r="G74" s="166">
        <f t="shared" si="4"/>
        <v>400000000</v>
      </c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>
        <f t="shared" si="3"/>
        <v>0</v>
      </c>
    </row>
    <row r="75" spans="1:19" ht="22.5" customHeight="1">
      <c r="A75" s="642"/>
      <c r="B75" s="645"/>
      <c r="C75" s="164" t="s">
        <v>924</v>
      </c>
      <c r="D75" s="164" t="s">
        <v>925</v>
      </c>
      <c r="E75" s="165">
        <v>3</v>
      </c>
      <c r="F75" s="166">
        <v>70000000</v>
      </c>
      <c r="G75" s="166">
        <f t="shared" si="4"/>
        <v>210000000</v>
      </c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>
        <f t="shared" si="3"/>
        <v>0</v>
      </c>
    </row>
    <row r="76" spans="1:19" ht="20.45">
      <c r="A76" s="642"/>
      <c r="B76" s="645"/>
      <c r="C76" s="164" t="s">
        <v>1208</v>
      </c>
      <c r="D76" s="164" t="s">
        <v>1210</v>
      </c>
      <c r="E76" s="165">
        <v>3</v>
      </c>
      <c r="F76" s="166">
        <v>80000000</v>
      </c>
      <c r="G76" s="166">
        <f t="shared" si="4"/>
        <v>240000000</v>
      </c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>
        <f t="shared" si="3"/>
        <v>0</v>
      </c>
    </row>
    <row r="77" spans="1:19" ht="22.5" customHeight="1">
      <c r="A77" s="642"/>
      <c r="B77" s="646"/>
      <c r="C77" s="164" t="s">
        <v>928</v>
      </c>
      <c r="D77" s="164" t="s">
        <v>977</v>
      </c>
      <c r="E77" s="165">
        <v>1</v>
      </c>
      <c r="F77" s="166">
        <v>80000000</v>
      </c>
      <c r="G77" s="166">
        <f t="shared" si="4"/>
        <v>80000000</v>
      </c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>
        <f t="shared" si="3"/>
        <v>0</v>
      </c>
    </row>
    <row r="78" spans="1:19" ht="11.25" customHeight="1">
      <c r="A78" s="642"/>
      <c r="B78" s="647" t="s">
        <v>791</v>
      </c>
      <c r="C78" s="164" t="s">
        <v>254</v>
      </c>
      <c r="D78" s="164" t="s">
        <v>255</v>
      </c>
      <c r="E78" s="165">
        <v>48</v>
      </c>
      <c r="F78" s="166">
        <v>6000000</v>
      </c>
      <c r="G78" s="166">
        <f t="shared" si="4"/>
        <v>288000000</v>
      </c>
      <c r="H78" s="166">
        <v>70000000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>
        <f t="shared" si="3"/>
        <v>70000000</v>
      </c>
    </row>
    <row r="79" spans="1:19" ht="20.45">
      <c r="A79" s="642"/>
      <c r="B79" s="645"/>
      <c r="C79" s="164" t="s">
        <v>256</v>
      </c>
      <c r="D79" s="164" t="s">
        <v>257</v>
      </c>
      <c r="E79" s="165">
        <v>48</v>
      </c>
      <c r="F79" s="166">
        <v>6000000</v>
      </c>
      <c r="G79" s="166">
        <f t="shared" si="4"/>
        <v>288000000</v>
      </c>
      <c r="H79" s="166">
        <v>70000000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>
        <f t="shared" si="3"/>
        <v>70000000</v>
      </c>
    </row>
    <row r="80" spans="1:19" ht="22.5" customHeight="1">
      <c r="A80" s="642"/>
      <c r="B80" s="645"/>
      <c r="C80" s="164" t="s">
        <v>258</v>
      </c>
      <c r="D80" s="164" t="s">
        <v>259</v>
      </c>
      <c r="E80" s="165">
        <v>16</v>
      </c>
      <c r="F80" s="166">
        <v>10000000</v>
      </c>
      <c r="G80" s="166">
        <f t="shared" si="4"/>
        <v>160000000</v>
      </c>
      <c r="H80" s="166">
        <v>30000000</v>
      </c>
      <c r="I80" s="166"/>
      <c r="J80" s="166"/>
      <c r="K80" s="166">
        <v>10000000</v>
      </c>
      <c r="L80" s="166"/>
      <c r="M80" s="166"/>
      <c r="N80" s="166"/>
      <c r="O80" s="166"/>
      <c r="P80" s="166"/>
      <c r="Q80" s="166"/>
      <c r="R80" s="166"/>
      <c r="S80" s="166">
        <f t="shared" si="3"/>
        <v>40000000</v>
      </c>
    </row>
    <row r="81" spans="1:19" ht="33.75" customHeight="1">
      <c r="A81" s="642"/>
      <c r="B81" s="645"/>
      <c r="C81" s="164" t="s">
        <v>260</v>
      </c>
      <c r="D81" s="164" t="s">
        <v>261</v>
      </c>
      <c r="E81" s="165">
        <v>3</v>
      </c>
      <c r="F81" s="166">
        <v>20000000</v>
      </c>
      <c r="G81" s="166">
        <f t="shared" si="4"/>
        <v>60000000</v>
      </c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>
        <f t="shared" si="3"/>
        <v>0</v>
      </c>
    </row>
    <row r="82" spans="1:19" ht="33.75" customHeight="1">
      <c r="A82" s="642"/>
      <c r="B82" s="646"/>
      <c r="C82" s="164" t="s">
        <v>792</v>
      </c>
      <c r="D82" s="164" t="s">
        <v>794</v>
      </c>
      <c r="E82" s="165">
        <v>1</v>
      </c>
      <c r="F82" s="166">
        <v>400000000</v>
      </c>
      <c r="G82" s="166">
        <f t="shared" si="4"/>
        <v>400000000</v>
      </c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>
        <f t="shared" si="3"/>
        <v>0</v>
      </c>
    </row>
    <row r="83" spans="1:19" ht="51">
      <c r="A83" s="642"/>
      <c r="B83" s="647" t="s">
        <v>926</v>
      </c>
      <c r="C83" s="164" t="s">
        <v>932</v>
      </c>
      <c r="D83" s="164" t="s">
        <v>934</v>
      </c>
      <c r="E83" s="165">
        <v>3</v>
      </c>
      <c r="F83" s="166">
        <v>10000000</v>
      </c>
      <c r="G83" s="166">
        <f t="shared" si="4"/>
        <v>30000000</v>
      </c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>
        <f t="shared" si="3"/>
        <v>0</v>
      </c>
    </row>
    <row r="84" spans="1:19" ht="20.45">
      <c r="A84" s="642"/>
      <c r="B84" s="645"/>
      <c r="C84" s="164" t="s">
        <v>225</v>
      </c>
      <c r="D84" s="164" t="s">
        <v>767</v>
      </c>
      <c r="E84" s="165">
        <v>1</v>
      </c>
      <c r="F84" s="166">
        <v>20000000</v>
      </c>
      <c r="G84" s="166">
        <f t="shared" si="4"/>
        <v>20000000</v>
      </c>
      <c r="H84" s="166"/>
      <c r="I84" s="166"/>
      <c r="J84" s="166"/>
      <c r="K84" s="166">
        <v>20000000</v>
      </c>
      <c r="L84" s="166"/>
      <c r="M84" s="166"/>
      <c r="N84" s="166"/>
      <c r="O84" s="166"/>
      <c r="P84" s="166"/>
      <c r="Q84" s="166"/>
      <c r="R84" s="166"/>
      <c r="S84" s="166">
        <f t="shared" si="3"/>
        <v>20000000</v>
      </c>
    </row>
    <row r="85" spans="1:19" ht="33.75" customHeight="1">
      <c r="A85" s="642"/>
      <c r="B85" s="645"/>
      <c r="C85" s="164" t="s">
        <v>936</v>
      </c>
      <c r="D85" s="164" t="s">
        <v>465</v>
      </c>
      <c r="E85" s="165">
        <v>3000</v>
      </c>
      <c r="F85" s="166">
        <v>409667</v>
      </c>
      <c r="G85" s="166">
        <f t="shared" si="4"/>
        <v>1229001000</v>
      </c>
      <c r="H85" s="166"/>
      <c r="I85" s="166"/>
      <c r="J85" s="166"/>
      <c r="K85" s="166">
        <v>114000000</v>
      </c>
      <c r="L85" s="166"/>
      <c r="M85" s="166"/>
      <c r="N85" s="166"/>
      <c r="O85" s="166"/>
      <c r="P85" s="166"/>
      <c r="Q85" s="166">
        <v>150000000</v>
      </c>
      <c r="R85" s="166"/>
      <c r="S85" s="166">
        <f t="shared" si="3"/>
        <v>264000000</v>
      </c>
    </row>
    <row r="86" spans="1:19" ht="20.45">
      <c r="A86" s="642"/>
      <c r="B86" s="645"/>
      <c r="C86" s="164" t="s">
        <v>938</v>
      </c>
      <c r="D86" s="164" t="s">
        <v>432</v>
      </c>
      <c r="E86" s="165">
        <v>25000</v>
      </c>
      <c r="F86" s="166">
        <v>3951660.3678323999</v>
      </c>
      <c r="G86" s="166">
        <f t="shared" si="4"/>
        <v>98791509195.809998</v>
      </c>
      <c r="H86" s="166"/>
      <c r="I86" s="166"/>
      <c r="J86" s="166"/>
      <c r="K86" s="166">
        <v>9562000000</v>
      </c>
      <c r="L86" s="166"/>
      <c r="M86" s="166"/>
      <c r="N86" s="166"/>
      <c r="O86" s="166"/>
      <c r="P86" s="166">
        <v>411794195.81</v>
      </c>
      <c r="Q86" s="166"/>
      <c r="R86" s="166">
        <v>12598320000</v>
      </c>
      <c r="S86" s="166">
        <f t="shared" si="3"/>
        <v>22572114195.809998</v>
      </c>
    </row>
    <row r="87" spans="1:19" ht="22.5" customHeight="1">
      <c r="A87" s="642"/>
      <c r="B87" s="645"/>
      <c r="C87" s="164" t="s">
        <v>434</v>
      </c>
      <c r="D87" s="164" t="s">
        <v>434</v>
      </c>
      <c r="E87" s="165">
        <v>2</v>
      </c>
      <c r="F87" s="166">
        <v>300000000</v>
      </c>
      <c r="G87" s="166">
        <f t="shared" si="4"/>
        <v>600000000</v>
      </c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>
        <f t="shared" si="3"/>
        <v>0</v>
      </c>
    </row>
    <row r="88" spans="1:19" ht="20.45">
      <c r="A88" s="642"/>
      <c r="B88" s="645"/>
      <c r="C88" s="164" t="s">
        <v>435</v>
      </c>
      <c r="D88" s="164" t="s">
        <v>940</v>
      </c>
      <c r="E88" s="165">
        <v>2</v>
      </c>
      <c r="F88" s="166">
        <v>200000000</v>
      </c>
      <c r="G88" s="166">
        <f t="shared" si="4"/>
        <v>400000000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>
        <f t="shared" si="3"/>
        <v>0</v>
      </c>
    </row>
    <row r="89" spans="1:19" ht="22.5" customHeight="1">
      <c r="A89" s="642"/>
      <c r="B89" s="645"/>
      <c r="C89" s="164" t="s">
        <v>941</v>
      </c>
      <c r="D89" s="164" t="s">
        <v>941</v>
      </c>
      <c r="E89" s="165">
        <v>2</v>
      </c>
      <c r="F89" s="166">
        <v>1500000000</v>
      </c>
      <c r="G89" s="166">
        <f t="shared" si="4"/>
        <v>3000000000</v>
      </c>
      <c r="H89" s="166">
        <v>1200000000</v>
      </c>
      <c r="I89" s="166"/>
      <c r="J89" s="166"/>
      <c r="K89" s="166"/>
      <c r="L89" s="166"/>
      <c r="M89" s="166">
        <v>800000000</v>
      </c>
      <c r="N89" s="166"/>
      <c r="O89" s="166"/>
      <c r="P89" s="166"/>
      <c r="Q89" s="166"/>
      <c r="R89" s="166"/>
      <c r="S89" s="166">
        <f t="shared" si="3"/>
        <v>2000000000</v>
      </c>
    </row>
    <row r="90" spans="1:19" ht="20.45">
      <c r="A90" s="642"/>
      <c r="B90" s="646"/>
      <c r="C90" s="164" t="s">
        <v>942</v>
      </c>
      <c r="D90" s="164" t="s">
        <v>942</v>
      </c>
      <c r="E90" s="165">
        <v>2</v>
      </c>
      <c r="F90" s="166">
        <v>200000000</v>
      </c>
      <c r="G90" s="166">
        <f t="shared" si="4"/>
        <v>400000000</v>
      </c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>
        <f t="shared" si="3"/>
        <v>0</v>
      </c>
    </row>
    <row r="91" spans="1:19" ht="45" customHeight="1">
      <c r="A91" s="642"/>
      <c r="B91" s="647" t="s">
        <v>943</v>
      </c>
      <c r="C91" s="164" t="s">
        <v>456</v>
      </c>
      <c r="D91" s="164" t="s">
        <v>457</v>
      </c>
      <c r="E91" s="165">
        <v>4</v>
      </c>
      <c r="F91" s="166">
        <v>30000000</v>
      </c>
      <c r="G91" s="166">
        <f t="shared" si="4"/>
        <v>120000000</v>
      </c>
      <c r="H91" s="166"/>
      <c r="I91" s="166"/>
      <c r="J91" s="166"/>
      <c r="K91" s="166">
        <v>28000000</v>
      </c>
      <c r="L91" s="166"/>
      <c r="M91" s="166"/>
      <c r="N91" s="166"/>
      <c r="O91" s="166"/>
      <c r="P91" s="166"/>
      <c r="Q91" s="166"/>
      <c r="R91" s="166"/>
      <c r="S91" s="166">
        <f t="shared" si="3"/>
        <v>28000000</v>
      </c>
    </row>
    <row r="92" spans="1:19" ht="45" customHeight="1">
      <c r="A92" s="642"/>
      <c r="B92" s="645"/>
      <c r="C92" s="164" t="s">
        <v>458</v>
      </c>
      <c r="D92" s="164" t="s">
        <v>459</v>
      </c>
      <c r="E92" s="165">
        <v>4</v>
      </c>
      <c r="F92" s="166">
        <v>60000000</v>
      </c>
      <c r="G92" s="166">
        <f t="shared" si="4"/>
        <v>240000000</v>
      </c>
      <c r="H92" s="166"/>
      <c r="I92" s="166"/>
      <c r="J92" s="166"/>
      <c r="K92" s="166">
        <v>57000000</v>
      </c>
      <c r="L92" s="166"/>
      <c r="M92" s="166"/>
      <c r="N92" s="166"/>
      <c r="O92" s="166"/>
      <c r="P92" s="166"/>
      <c r="Q92" s="166"/>
      <c r="R92" s="166"/>
      <c r="S92" s="166">
        <f t="shared" si="3"/>
        <v>57000000</v>
      </c>
    </row>
    <row r="93" spans="1:19" ht="40.9">
      <c r="A93" s="642"/>
      <c r="B93" s="645"/>
      <c r="C93" s="164" t="s">
        <v>460</v>
      </c>
      <c r="D93" s="164" t="s">
        <v>461</v>
      </c>
      <c r="E93" s="165">
        <v>4</v>
      </c>
      <c r="F93" s="166">
        <v>200000000</v>
      </c>
      <c r="G93" s="166">
        <f t="shared" si="4"/>
        <v>800000000</v>
      </c>
      <c r="H93" s="166"/>
      <c r="I93" s="166"/>
      <c r="J93" s="166"/>
      <c r="K93" s="166">
        <v>114000000</v>
      </c>
      <c r="L93" s="166"/>
      <c r="M93" s="166"/>
      <c r="N93" s="166"/>
      <c r="O93" s="166"/>
      <c r="P93" s="166"/>
      <c r="Q93" s="166">
        <v>150000000</v>
      </c>
      <c r="R93" s="166"/>
      <c r="S93" s="166">
        <f t="shared" si="3"/>
        <v>264000000</v>
      </c>
    </row>
    <row r="94" spans="1:19" ht="56.25" customHeight="1">
      <c r="A94" s="642"/>
      <c r="B94" s="645"/>
      <c r="C94" s="164" t="s">
        <v>462</v>
      </c>
      <c r="D94" s="164" t="s">
        <v>463</v>
      </c>
      <c r="E94" s="165">
        <v>4</v>
      </c>
      <c r="F94" s="166">
        <v>40000000</v>
      </c>
      <c r="G94" s="166">
        <f t="shared" si="4"/>
        <v>160000000</v>
      </c>
      <c r="H94" s="166"/>
      <c r="I94" s="166"/>
      <c r="J94" s="166"/>
      <c r="K94" s="166">
        <v>8000000</v>
      </c>
      <c r="L94" s="166"/>
      <c r="M94" s="166"/>
      <c r="N94" s="166"/>
      <c r="O94" s="166"/>
      <c r="P94" s="166"/>
      <c r="Q94" s="166"/>
      <c r="R94" s="166"/>
      <c r="S94" s="166">
        <f t="shared" si="3"/>
        <v>8000000</v>
      </c>
    </row>
    <row r="95" spans="1:19" ht="22.5" customHeight="1">
      <c r="A95" s="642"/>
      <c r="B95" s="645"/>
      <c r="C95" s="164" t="s">
        <v>466</v>
      </c>
      <c r="D95" s="164" t="s">
        <v>465</v>
      </c>
      <c r="E95" s="165">
        <v>50</v>
      </c>
      <c r="F95" s="166">
        <v>1000000</v>
      </c>
      <c r="G95" s="166">
        <f t="shared" si="4"/>
        <v>50000000</v>
      </c>
      <c r="H95" s="166"/>
      <c r="I95" s="166"/>
      <c r="J95" s="166"/>
      <c r="K95" s="166">
        <v>3000000</v>
      </c>
      <c r="L95" s="166"/>
      <c r="M95" s="166"/>
      <c r="N95" s="166"/>
      <c r="O95" s="166"/>
      <c r="P95" s="166"/>
      <c r="Q95" s="166"/>
      <c r="R95" s="166"/>
      <c r="S95" s="166">
        <f t="shared" si="3"/>
        <v>3000000</v>
      </c>
    </row>
    <row r="96" spans="1:19" ht="33.75" customHeight="1">
      <c r="A96" s="642"/>
      <c r="B96" s="645"/>
      <c r="C96" s="164" t="s">
        <v>467</v>
      </c>
      <c r="D96" s="164" t="s">
        <v>468</v>
      </c>
      <c r="E96" s="165">
        <v>4</v>
      </c>
      <c r="F96" s="166">
        <v>60000000</v>
      </c>
      <c r="G96" s="166">
        <f t="shared" si="4"/>
        <v>240000000</v>
      </c>
      <c r="H96" s="166"/>
      <c r="I96" s="166"/>
      <c r="J96" s="166"/>
      <c r="K96" s="166">
        <v>50000000</v>
      </c>
      <c r="L96" s="166"/>
      <c r="M96" s="166"/>
      <c r="N96" s="166"/>
      <c r="O96" s="166"/>
      <c r="P96" s="166"/>
      <c r="Q96" s="166"/>
      <c r="R96" s="166"/>
      <c r="S96" s="166">
        <f t="shared" si="3"/>
        <v>50000000</v>
      </c>
    </row>
    <row r="97" spans="1:19" ht="33.75" customHeight="1">
      <c r="A97" s="642"/>
      <c r="B97" s="645"/>
      <c r="C97" s="164" t="s">
        <v>469</v>
      </c>
      <c r="D97" s="164" t="s">
        <v>470</v>
      </c>
      <c r="E97" s="165">
        <v>4</v>
      </c>
      <c r="F97" s="166">
        <v>20000000</v>
      </c>
      <c r="G97" s="166">
        <f t="shared" si="4"/>
        <v>80000000</v>
      </c>
      <c r="H97" s="166"/>
      <c r="I97" s="166"/>
      <c r="J97" s="166"/>
      <c r="K97" s="166">
        <v>9300000</v>
      </c>
      <c r="L97" s="166"/>
      <c r="M97" s="166"/>
      <c r="N97" s="166"/>
      <c r="O97" s="166"/>
      <c r="P97" s="166"/>
      <c r="Q97" s="166"/>
      <c r="R97" s="166"/>
      <c r="S97" s="166">
        <f t="shared" si="3"/>
        <v>9300000</v>
      </c>
    </row>
    <row r="98" spans="1:19" ht="33.75" customHeight="1">
      <c r="A98" s="642"/>
      <c r="B98" s="645"/>
      <c r="C98" s="164" t="s">
        <v>953</v>
      </c>
      <c r="D98" s="164" t="s">
        <v>472</v>
      </c>
      <c r="E98" s="165">
        <v>4</v>
      </c>
      <c r="F98" s="166">
        <v>35000000</v>
      </c>
      <c r="G98" s="166">
        <f t="shared" si="4"/>
        <v>140000000</v>
      </c>
      <c r="H98" s="166"/>
      <c r="I98" s="166"/>
      <c r="J98" s="166"/>
      <c r="K98" s="166">
        <v>20600000</v>
      </c>
      <c r="L98" s="166"/>
      <c r="M98" s="166"/>
      <c r="N98" s="166"/>
      <c r="O98" s="166"/>
      <c r="P98" s="166"/>
      <c r="Q98" s="166"/>
      <c r="R98" s="166"/>
      <c r="S98" s="166">
        <f t="shared" si="3"/>
        <v>20600000</v>
      </c>
    </row>
    <row r="99" spans="1:19" ht="33.75" customHeight="1">
      <c r="A99" s="642"/>
      <c r="B99" s="646"/>
      <c r="C99" s="164" t="s">
        <v>956</v>
      </c>
      <c r="D99" s="164" t="s">
        <v>474</v>
      </c>
      <c r="E99" s="165">
        <v>4</v>
      </c>
      <c r="F99" s="166">
        <v>50000000</v>
      </c>
      <c r="G99" s="166">
        <f t="shared" si="4"/>
        <v>200000000</v>
      </c>
      <c r="H99" s="166"/>
      <c r="I99" s="166"/>
      <c r="J99" s="166"/>
      <c r="K99" s="166">
        <v>12000000</v>
      </c>
      <c r="L99" s="166"/>
      <c r="M99" s="166"/>
      <c r="N99" s="166"/>
      <c r="O99" s="166"/>
      <c r="P99" s="166"/>
      <c r="Q99" s="166"/>
      <c r="R99" s="166"/>
      <c r="S99" s="166">
        <f t="shared" si="3"/>
        <v>12000000</v>
      </c>
    </row>
    <row r="100" spans="1:19" ht="33.75" customHeight="1">
      <c r="A100" s="642"/>
      <c r="B100" s="645" t="s">
        <v>984</v>
      </c>
      <c r="C100" s="164" t="s">
        <v>506</v>
      </c>
      <c r="D100" s="164" t="s">
        <v>507</v>
      </c>
      <c r="E100" s="165">
        <v>4</v>
      </c>
      <c r="F100" s="166">
        <v>85000000</v>
      </c>
      <c r="G100" s="166">
        <f t="shared" si="4"/>
        <v>340000000</v>
      </c>
      <c r="H100" s="166">
        <v>85000000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>
        <f t="shared" si="3"/>
        <v>85000000</v>
      </c>
    </row>
    <row r="101" spans="1:19" ht="20.45">
      <c r="A101" s="642"/>
      <c r="B101" s="645"/>
      <c r="C101" s="164" t="s">
        <v>509</v>
      </c>
      <c r="D101" s="164" t="s">
        <v>509</v>
      </c>
      <c r="E101" s="165">
        <v>50</v>
      </c>
      <c r="F101" s="166">
        <v>90000000</v>
      </c>
      <c r="G101" s="166">
        <f t="shared" si="4"/>
        <v>4500000000</v>
      </c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>
        <f t="shared" si="3"/>
        <v>0</v>
      </c>
    </row>
    <row r="102" spans="1:19" ht="22.5" customHeight="1">
      <c r="A102" s="642"/>
      <c r="B102" s="646"/>
      <c r="C102" s="164" t="s">
        <v>500</v>
      </c>
      <c r="D102" s="164" t="s">
        <v>501</v>
      </c>
      <c r="E102" s="165">
        <v>50</v>
      </c>
      <c r="F102" s="166">
        <v>15000000</v>
      </c>
      <c r="G102" s="166">
        <f t="shared" si="4"/>
        <v>750000000</v>
      </c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>
        <f t="shared" si="3"/>
        <v>0</v>
      </c>
    </row>
    <row r="103" spans="1:19" ht="30.6">
      <c r="A103" s="642"/>
      <c r="B103" s="647" t="s">
        <v>764</v>
      </c>
      <c r="C103" s="164" t="s">
        <v>225</v>
      </c>
      <c r="D103" s="164" t="s">
        <v>226</v>
      </c>
      <c r="E103" s="165">
        <v>1</v>
      </c>
      <c r="F103" s="166">
        <v>100000000</v>
      </c>
      <c r="G103" s="166">
        <f t="shared" si="4"/>
        <v>100000000</v>
      </c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>
        <f t="shared" si="3"/>
        <v>0</v>
      </c>
    </row>
    <row r="104" spans="1:19">
      <c r="A104" s="642"/>
      <c r="B104" s="645"/>
      <c r="C104" s="164" t="s">
        <v>227</v>
      </c>
      <c r="D104" s="164" t="s">
        <v>227</v>
      </c>
      <c r="E104" s="165">
        <v>3</v>
      </c>
      <c r="F104" s="166">
        <v>570000000</v>
      </c>
      <c r="G104" s="166">
        <f t="shared" si="4"/>
        <v>1710000000</v>
      </c>
      <c r="H104" s="166">
        <v>455000000</v>
      </c>
      <c r="I104" s="166"/>
      <c r="J104" s="166"/>
      <c r="K104" s="166"/>
      <c r="L104" s="166"/>
      <c r="M104" s="166">
        <v>5000000</v>
      </c>
      <c r="N104" s="166"/>
      <c r="O104" s="166"/>
      <c r="P104" s="166"/>
      <c r="Q104" s="166"/>
      <c r="R104" s="166"/>
      <c r="S104" s="166">
        <f t="shared" ref="S104:S167" si="5">SUM(H104:R104)</f>
        <v>460000000</v>
      </c>
    </row>
    <row r="105" spans="1:19" ht="20.45">
      <c r="A105" s="642"/>
      <c r="B105" s="645"/>
      <c r="C105" s="164" t="s">
        <v>765</v>
      </c>
      <c r="D105" s="164" t="s">
        <v>767</v>
      </c>
      <c r="E105" s="165">
        <v>1</v>
      </c>
      <c r="F105" s="166">
        <v>80000000</v>
      </c>
      <c r="G105" s="166">
        <f t="shared" si="4"/>
        <v>80000000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>
        <f t="shared" si="5"/>
        <v>0</v>
      </c>
    </row>
    <row r="106" spans="1:19">
      <c r="A106" s="642"/>
      <c r="B106" s="645"/>
      <c r="C106" s="164" t="s">
        <v>228</v>
      </c>
      <c r="D106" s="164" t="s">
        <v>228</v>
      </c>
      <c r="E106" s="165">
        <v>4</v>
      </c>
      <c r="F106" s="166">
        <v>100000000</v>
      </c>
      <c r="G106" s="166">
        <f t="shared" si="4"/>
        <v>400000000</v>
      </c>
      <c r="H106" s="166">
        <v>95000000</v>
      </c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>
        <f t="shared" si="5"/>
        <v>95000000</v>
      </c>
    </row>
    <row r="107" spans="1:19" ht="11.25" customHeight="1">
      <c r="A107" s="642"/>
      <c r="B107" s="645"/>
      <c r="C107" s="164" t="s">
        <v>229</v>
      </c>
      <c r="D107" s="164" t="s">
        <v>230</v>
      </c>
      <c r="E107" s="165">
        <v>2</v>
      </c>
      <c r="F107" s="166">
        <v>110000000</v>
      </c>
      <c r="G107" s="166">
        <f t="shared" si="4"/>
        <v>220000000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>
        <f t="shared" si="5"/>
        <v>0</v>
      </c>
    </row>
    <row r="108" spans="1:19" ht="11.25" customHeight="1">
      <c r="A108" s="642"/>
      <c r="B108" s="647" t="s">
        <v>892</v>
      </c>
      <c r="C108" s="164" t="s">
        <v>388</v>
      </c>
      <c r="D108" s="164" t="s">
        <v>388</v>
      </c>
      <c r="E108" s="165">
        <v>3</v>
      </c>
      <c r="F108" s="166">
        <v>1226666666.6700001</v>
      </c>
      <c r="G108" s="166">
        <f t="shared" si="4"/>
        <v>3680000000.0100002</v>
      </c>
      <c r="H108" s="166">
        <v>230000000</v>
      </c>
      <c r="I108" s="166"/>
      <c r="J108" s="166"/>
      <c r="K108" s="166"/>
      <c r="L108" s="166">
        <v>50000000</v>
      </c>
      <c r="M108" s="166"/>
      <c r="N108" s="166"/>
      <c r="O108" s="166"/>
      <c r="P108" s="166"/>
      <c r="Q108" s="166"/>
      <c r="R108" s="166"/>
      <c r="S108" s="166">
        <f t="shared" si="5"/>
        <v>280000000</v>
      </c>
    </row>
    <row r="109" spans="1:19" ht="30.6">
      <c r="A109" s="642"/>
      <c r="B109" s="645"/>
      <c r="C109" s="164" t="s">
        <v>389</v>
      </c>
      <c r="D109" s="164" t="s">
        <v>390</v>
      </c>
      <c r="E109" s="165">
        <v>4</v>
      </c>
      <c r="F109" s="166">
        <v>2330000000</v>
      </c>
      <c r="G109" s="166">
        <f t="shared" si="4"/>
        <v>9320000000</v>
      </c>
      <c r="H109" s="166">
        <v>246354000</v>
      </c>
      <c r="I109" s="166"/>
      <c r="J109" s="166"/>
      <c r="K109" s="166"/>
      <c r="L109" s="166">
        <v>2286225000</v>
      </c>
      <c r="M109" s="166">
        <v>412000000</v>
      </c>
      <c r="N109" s="166"/>
      <c r="O109" s="166"/>
      <c r="P109" s="166"/>
      <c r="Q109" s="166"/>
      <c r="R109" s="166"/>
      <c r="S109" s="166">
        <f t="shared" si="5"/>
        <v>2944579000</v>
      </c>
    </row>
    <row r="110" spans="1:19">
      <c r="A110" s="642"/>
      <c r="B110" s="645"/>
      <c r="C110" s="164" t="s">
        <v>894</v>
      </c>
      <c r="D110" s="164" t="s">
        <v>894</v>
      </c>
      <c r="E110" s="165">
        <v>3</v>
      </c>
      <c r="F110" s="166">
        <v>500000000</v>
      </c>
      <c r="G110" s="166">
        <f t="shared" si="4"/>
        <v>1500000000</v>
      </c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>
        <f t="shared" si="5"/>
        <v>0</v>
      </c>
    </row>
    <row r="111" spans="1:19" ht="11.25" customHeight="1">
      <c r="A111" s="642"/>
      <c r="B111" s="645"/>
      <c r="C111" s="164" t="s">
        <v>897</v>
      </c>
      <c r="D111" s="164" t="s">
        <v>899</v>
      </c>
      <c r="E111" s="165">
        <v>2</v>
      </c>
      <c r="F111" s="166">
        <v>400000000</v>
      </c>
      <c r="G111" s="166">
        <f t="shared" si="4"/>
        <v>800000000</v>
      </c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>
        <f t="shared" si="5"/>
        <v>0</v>
      </c>
    </row>
    <row r="112" spans="1:19">
      <c r="A112" s="642"/>
      <c r="B112" s="645"/>
      <c r="C112" s="164" t="s">
        <v>395</v>
      </c>
      <c r="D112" s="164" t="s">
        <v>395</v>
      </c>
      <c r="E112" s="165">
        <v>3</v>
      </c>
      <c r="F112" s="166">
        <v>600000000</v>
      </c>
      <c r="G112" s="166">
        <f t="shared" si="4"/>
        <v>1800000000</v>
      </c>
      <c r="H112" s="166">
        <v>28699303</v>
      </c>
      <c r="I112" s="166"/>
      <c r="J112" s="166"/>
      <c r="K112" s="166"/>
      <c r="L112" s="166">
        <v>15000000</v>
      </c>
      <c r="M112" s="166"/>
      <c r="N112" s="166"/>
      <c r="O112" s="166"/>
      <c r="P112" s="166"/>
      <c r="Q112" s="166"/>
      <c r="R112" s="166">
        <v>300000000</v>
      </c>
      <c r="S112" s="166">
        <f t="shared" si="5"/>
        <v>343699303</v>
      </c>
    </row>
    <row r="113" spans="1:19">
      <c r="A113" s="642"/>
      <c r="B113" s="645"/>
      <c r="C113" s="164" t="s">
        <v>901</v>
      </c>
      <c r="D113" s="164" t="s">
        <v>903</v>
      </c>
      <c r="E113" s="165">
        <v>3</v>
      </c>
      <c r="F113" s="166">
        <v>502000000</v>
      </c>
      <c r="G113" s="166">
        <f t="shared" si="4"/>
        <v>1506000000</v>
      </c>
      <c r="H113" s="166">
        <v>374000000</v>
      </c>
      <c r="I113" s="166"/>
      <c r="J113" s="166"/>
      <c r="K113" s="166"/>
      <c r="L113" s="166">
        <v>30000000</v>
      </c>
      <c r="M113" s="166"/>
      <c r="N113" s="166"/>
      <c r="O113" s="166"/>
      <c r="P113" s="166"/>
      <c r="Q113" s="166"/>
      <c r="R113" s="166"/>
      <c r="S113" s="166">
        <f t="shared" si="5"/>
        <v>404000000</v>
      </c>
    </row>
    <row r="114" spans="1:19" ht="33.75" customHeight="1">
      <c r="A114" s="642"/>
      <c r="B114" s="645"/>
      <c r="C114" s="164" t="s">
        <v>396</v>
      </c>
      <c r="D114" s="164" t="s">
        <v>397</v>
      </c>
      <c r="E114" s="165">
        <v>40</v>
      </c>
      <c r="F114" s="166">
        <v>5000000</v>
      </c>
      <c r="G114" s="166">
        <f t="shared" si="4"/>
        <v>200000000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>
        <f t="shared" si="5"/>
        <v>0</v>
      </c>
    </row>
    <row r="115" spans="1:19" ht="20.45">
      <c r="A115" s="642"/>
      <c r="B115" s="645"/>
      <c r="C115" s="164" t="s">
        <v>274</v>
      </c>
      <c r="D115" s="164" t="s">
        <v>275</v>
      </c>
      <c r="E115" s="165">
        <v>100</v>
      </c>
      <c r="F115" s="166">
        <v>2000000</v>
      </c>
      <c r="G115" s="166">
        <f t="shared" si="4"/>
        <v>200000000</v>
      </c>
      <c r="H115" s="166"/>
      <c r="I115" s="166"/>
      <c r="J115" s="166"/>
      <c r="K115" s="166"/>
      <c r="L115" s="166"/>
      <c r="M115" s="166">
        <v>47000000</v>
      </c>
      <c r="N115" s="166"/>
      <c r="O115" s="166"/>
      <c r="P115" s="166"/>
      <c r="Q115" s="166"/>
      <c r="R115" s="166"/>
      <c r="S115" s="166">
        <f t="shared" si="5"/>
        <v>47000000</v>
      </c>
    </row>
    <row r="116" spans="1:19" ht="22.5" customHeight="1">
      <c r="A116" s="642"/>
      <c r="B116" s="645"/>
      <c r="C116" s="164" t="s">
        <v>276</v>
      </c>
      <c r="D116" s="164" t="s">
        <v>277</v>
      </c>
      <c r="E116" s="165">
        <v>1</v>
      </c>
      <c r="F116" s="166">
        <v>140000000</v>
      </c>
      <c r="G116" s="166">
        <f t="shared" si="4"/>
        <v>140000000</v>
      </c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>
        <f t="shared" si="5"/>
        <v>0</v>
      </c>
    </row>
    <row r="117" spans="1:19" ht="22.5" customHeight="1">
      <c r="A117" s="642"/>
      <c r="B117" s="645"/>
      <c r="C117" s="164" t="s">
        <v>278</v>
      </c>
      <c r="D117" s="164" t="s">
        <v>279</v>
      </c>
      <c r="E117" s="165">
        <v>2</v>
      </c>
      <c r="F117" s="166">
        <v>200000000</v>
      </c>
      <c r="G117" s="166">
        <f t="shared" si="4"/>
        <v>400000000</v>
      </c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>
        <f t="shared" si="5"/>
        <v>0</v>
      </c>
    </row>
    <row r="118" spans="1:19" ht="33.75" customHeight="1">
      <c r="A118" s="642"/>
      <c r="B118" s="646"/>
      <c r="C118" s="164" t="s">
        <v>905</v>
      </c>
      <c r="D118" s="164" t="s">
        <v>907</v>
      </c>
      <c r="E118" s="165">
        <v>1</v>
      </c>
      <c r="F118" s="166">
        <v>140000000</v>
      </c>
      <c r="G118" s="166">
        <f t="shared" si="4"/>
        <v>140000000</v>
      </c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>
        <f t="shared" si="5"/>
        <v>0</v>
      </c>
    </row>
    <row r="119" spans="1:19" ht="11.25" customHeight="1">
      <c r="A119" s="642"/>
      <c r="B119" s="647" t="s">
        <v>813</v>
      </c>
      <c r="C119" s="164" t="s">
        <v>1217</v>
      </c>
      <c r="D119" s="164" t="s">
        <v>817</v>
      </c>
      <c r="E119" s="165">
        <v>5</v>
      </c>
      <c r="F119" s="166">
        <v>100000000</v>
      </c>
      <c r="G119" s="166">
        <f t="shared" si="4"/>
        <v>500000000</v>
      </c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>
        <f t="shared" si="5"/>
        <v>0</v>
      </c>
    </row>
    <row r="120" spans="1:19" ht="11.25" customHeight="1">
      <c r="A120" s="642"/>
      <c r="B120" s="645"/>
      <c r="C120" s="164" t="s">
        <v>1217</v>
      </c>
      <c r="D120" s="164" t="s">
        <v>819</v>
      </c>
      <c r="E120" s="165">
        <v>300</v>
      </c>
      <c r="F120" s="166">
        <v>100000</v>
      </c>
      <c r="G120" s="166">
        <f t="shared" si="4"/>
        <v>30000000</v>
      </c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>
        <f t="shared" si="5"/>
        <v>0</v>
      </c>
    </row>
    <row r="121" spans="1:19" ht="45" customHeight="1">
      <c r="A121" s="642"/>
      <c r="B121" s="647" t="s">
        <v>873</v>
      </c>
      <c r="C121" s="174" t="s">
        <v>347</v>
      </c>
      <c r="D121" s="174" t="s">
        <v>335</v>
      </c>
      <c r="E121" s="165">
        <v>4</v>
      </c>
      <c r="F121" s="166">
        <v>10000000</v>
      </c>
      <c r="G121" s="166">
        <f t="shared" si="4"/>
        <v>40000000</v>
      </c>
      <c r="H121" s="166"/>
      <c r="I121" s="166"/>
      <c r="J121" s="166"/>
      <c r="K121" s="166"/>
      <c r="L121" s="166"/>
      <c r="M121" s="166">
        <v>6000000</v>
      </c>
      <c r="N121" s="166"/>
      <c r="O121" s="166"/>
      <c r="P121" s="166"/>
      <c r="Q121" s="166"/>
      <c r="R121" s="166"/>
      <c r="S121" s="166">
        <f t="shared" si="5"/>
        <v>6000000</v>
      </c>
    </row>
    <row r="122" spans="1:19" ht="45" customHeight="1">
      <c r="A122" s="642"/>
      <c r="B122" s="645"/>
      <c r="C122" s="164" t="s">
        <v>348</v>
      </c>
      <c r="D122" s="164" t="s">
        <v>349</v>
      </c>
      <c r="E122" s="165">
        <v>120</v>
      </c>
      <c r="F122" s="166">
        <v>1200000</v>
      </c>
      <c r="G122" s="166">
        <f t="shared" si="4"/>
        <v>144000000</v>
      </c>
      <c r="H122" s="166">
        <v>36000000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>
        <f t="shared" si="5"/>
        <v>36000000</v>
      </c>
    </row>
    <row r="123" spans="1:19" ht="45" customHeight="1">
      <c r="A123" s="642"/>
      <c r="B123" s="645"/>
      <c r="C123" s="164" t="s">
        <v>350</v>
      </c>
      <c r="D123" s="164" t="s">
        <v>351</v>
      </c>
      <c r="E123" s="165">
        <v>120</v>
      </c>
      <c r="F123" s="166">
        <v>1000000</v>
      </c>
      <c r="G123" s="166">
        <f t="shared" si="4"/>
        <v>120000000</v>
      </c>
      <c r="H123" s="166"/>
      <c r="I123" s="166"/>
      <c r="J123" s="166"/>
      <c r="K123" s="166"/>
      <c r="L123" s="166"/>
      <c r="M123" s="166">
        <v>25000000</v>
      </c>
      <c r="N123" s="166"/>
      <c r="O123" s="166"/>
      <c r="P123" s="166"/>
      <c r="Q123" s="166"/>
      <c r="R123" s="166"/>
      <c r="S123" s="166">
        <f t="shared" si="5"/>
        <v>25000000</v>
      </c>
    </row>
    <row r="124" spans="1:19" ht="22.5" customHeight="1">
      <c r="A124" s="642"/>
      <c r="B124" s="645"/>
      <c r="C124" s="164" t="s">
        <v>875</v>
      </c>
      <c r="D124" s="164" t="s">
        <v>877</v>
      </c>
      <c r="E124" s="165">
        <v>1</v>
      </c>
      <c r="F124" s="166">
        <v>800000000</v>
      </c>
      <c r="G124" s="166">
        <f t="shared" si="4"/>
        <v>800000000</v>
      </c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>
        <f t="shared" si="5"/>
        <v>0</v>
      </c>
    </row>
    <row r="125" spans="1:19" ht="20.45">
      <c r="A125" s="642"/>
      <c r="B125" s="645"/>
      <c r="C125" s="164" t="s">
        <v>879</v>
      </c>
      <c r="D125" s="164" t="s">
        <v>881</v>
      </c>
      <c r="E125" s="165">
        <v>150</v>
      </c>
      <c r="F125" s="166">
        <v>400000</v>
      </c>
      <c r="G125" s="166">
        <f t="shared" si="4"/>
        <v>60000000</v>
      </c>
      <c r="H125" s="166">
        <v>15000000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>
        <f t="shared" si="5"/>
        <v>15000000</v>
      </c>
    </row>
    <row r="126" spans="1:19" ht="33.75" customHeight="1">
      <c r="A126" s="642"/>
      <c r="B126" s="645"/>
      <c r="C126" s="164" t="s">
        <v>883</v>
      </c>
      <c r="D126" s="164" t="s">
        <v>885</v>
      </c>
      <c r="E126" s="165">
        <v>12</v>
      </c>
      <c r="F126" s="166">
        <v>4000000</v>
      </c>
      <c r="G126" s="166">
        <f t="shared" si="4"/>
        <v>48000000</v>
      </c>
      <c r="H126" s="166"/>
      <c r="I126" s="166"/>
      <c r="J126" s="166"/>
      <c r="K126" s="166"/>
      <c r="L126" s="166"/>
      <c r="M126" s="166"/>
      <c r="N126" s="166"/>
      <c r="O126" s="166"/>
      <c r="P126" s="166">
        <v>12000000</v>
      </c>
      <c r="Q126" s="166"/>
      <c r="R126" s="166"/>
      <c r="S126" s="166">
        <f t="shared" si="5"/>
        <v>12000000</v>
      </c>
    </row>
    <row r="127" spans="1:19" ht="11.25" customHeight="1">
      <c r="A127" s="642"/>
      <c r="B127" s="647" t="s">
        <v>312</v>
      </c>
      <c r="C127" s="164" t="s">
        <v>803</v>
      </c>
      <c r="D127" s="164" t="s">
        <v>806</v>
      </c>
      <c r="E127" s="165">
        <v>1</v>
      </c>
      <c r="F127" s="166">
        <v>60000000</v>
      </c>
      <c r="G127" s="166">
        <f t="shared" si="4"/>
        <v>60000000</v>
      </c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>
        <f t="shared" si="5"/>
        <v>0</v>
      </c>
    </row>
    <row r="128" spans="1:19" ht="33.75" customHeight="1">
      <c r="A128" s="642"/>
      <c r="B128" s="645"/>
      <c r="C128" s="164" t="s">
        <v>287</v>
      </c>
      <c r="D128" s="164" t="s">
        <v>824</v>
      </c>
      <c r="E128" s="165">
        <v>80</v>
      </c>
      <c r="F128" s="166">
        <v>3000000</v>
      </c>
      <c r="G128" s="166">
        <f t="shared" si="4"/>
        <v>240000000</v>
      </c>
      <c r="H128" s="166"/>
      <c r="I128" s="166"/>
      <c r="J128" s="166"/>
      <c r="K128" s="166"/>
      <c r="L128" s="166"/>
      <c r="M128" s="166">
        <v>60000000</v>
      </c>
      <c r="N128" s="166"/>
      <c r="O128" s="166"/>
      <c r="P128" s="166"/>
      <c r="Q128" s="166"/>
      <c r="R128" s="166"/>
      <c r="S128" s="166">
        <f t="shared" si="5"/>
        <v>60000000</v>
      </c>
    </row>
    <row r="129" spans="1:19" ht="20.45">
      <c r="A129" s="642"/>
      <c r="B129" s="645"/>
      <c r="C129" s="164" t="s">
        <v>826</v>
      </c>
      <c r="D129" s="164" t="s">
        <v>828</v>
      </c>
      <c r="E129" s="165">
        <v>1</v>
      </c>
      <c r="F129" s="166">
        <v>80000000</v>
      </c>
      <c r="G129" s="166">
        <f t="shared" si="4"/>
        <v>80000000</v>
      </c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>
        <f t="shared" si="5"/>
        <v>0</v>
      </c>
    </row>
    <row r="130" spans="1:19" ht="22.5" customHeight="1">
      <c r="A130" s="642"/>
      <c r="B130" s="645"/>
      <c r="C130" s="164" t="s">
        <v>213</v>
      </c>
      <c r="D130" s="164" t="s">
        <v>214</v>
      </c>
      <c r="E130" s="165">
        <v>4</v>
      </c>
      <c r="F130" s="166">
        <v>20000000</v>
      </c>
      <c r="G130" s="166">
        <f t="shared" si="4"/>
        <v>80000000</v>
      </c>
      <c r="H130" s="166">
        <v>10000000</v>
      </c>
      <c r="I130" s="166"/>
      <c r="J130" s="166"/>
      <c r="K130" s="166"/>
      <c r="L130" s="166"/>
      <c r="M130" s="166">
        <v>10000000</v>
      </c>
      <c r="N130" s="166"/>
      <c r="O130" s="166"/>
      <c r="P130" s="166"/>
      <c r="Q130" s="166"/>
      <c r="R130" s="166"/>
      <c r="S130" s="166">
        <f t="shared" si="5"/>
        <v>20000000</v>
      </c>
    </row>
    <row r="131" spans="1:19" ht="22.5" customHeight="1">
      <c r="A131" s="642"/>
      <c r="B131" s="645"/>
      <c r="C131" s="164" t="s">
        <v>836</v>
      </c>
      <c r="D131" s="164" t="s">
        <v>838</v>
      </c>
      <c r="E131" s="165">
        <v>2</v>
      </c>
      <c r="F131" s="166">
        <v>200000000</v>
      </c>
      <c r="G131" s="166">
        <f t="shared" si="4"/>
        <v>400000000</v>
      </c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>
        <f t="shared" si="5"/>
        <v>0</v>
      </c>
    </row>
    <row r="132" spans="1:19" ht="30.6">
      <c r="A132" s="642"/>
      <c r="B132" s="646"/>
      <c r="C132" s="164" t="s">
        <v>840</v>
      </c>
      <c r="D132" s="164" t="s">
        <v>842</v>
      </c>
      <c r="E132" s="165">
        <v>4</v>
      </c>
      <c r="F132" s="166">
        <v>12000000</v>
      </c>
      <c r="G132" s="166">
        <f t="shared" ref="G132:G195" si="6">+E132*F132</f>
        <v>48000000</v>
      </c>
      <c r="H132" s="166"/>
      <c r="I132" s="166"/>
      <c r="J132" s="166"/>
      <c r="K132" s="166"/>
      <c r="L132" s="166"/>
      <c r="M132" s="166">
        <v>10000000</v>
      </c>
      <c r="N132" s="166"/>
      <c r="O132" s="166"/>
      <c r="P132" s="166"/>
      <c r="Q132" s="166"/>
      <c r="R132" s="166"/>
      <c r="S132" s="166">
        <f t="shared" si="5"/>
        <v>10000000</v>
      </c>
    </row>
    <row r="133" spans="1:19" ht="20.45">
      <c r="A133" s="642"/>
      <c r="B133" s="647" t="s">
        <v>358</v>
      </c>
      <c r="C133" s="164" t="s">
        <v>886</v>
      </c>
      <c r="D133" s="164" t="s">
        <v>806</v>
      </c>
      <c r="E133" s="165">
        <v>1</v>
      </c>
      <c r="F133" s="166">
        <v>60000000</v>
      </c>
      <c r="G133" s="166">
        <f t="shared" si="6"/>
        <v>60000000</v>
      </c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>
        <f t="shared" si="5"/>
        <v>0</v>
      </c>
    </row>
    <row r="134" spans="1:19" ht="20.45">
      <c r="A134" s="642"/>
      <c r="B134" s="645"/>
      <c r="C134" s="164" t="s">
        <v>661</v>
      </c>
      <c r="D134" s="164" t="s">
        <v>888</v>
      </c>
      <c r="E134" s="165">
        <v>3</v>
      </c>
      <c r="F134" s="166">
        <v>55000000</v>
      </c>
      <c r="G134" s="166">
        <f t="shared" si="6"/>
        <v>165000000</v>
      </c>
      <c r="H134" s="166"/>
      <c r="I134" s="166"/>
      <c r="J134" s="166"/>
      <c r="K134" s="166"/>
      <c r="L134" s="166"/>
      <c r="M134" s="166"/>
      <c r="N134" s="166"/>
      <c r="O134" s="166"/>
      <c r="P134" s="166"/>
      <c r="Q134" s="166"/>
      <c r="R134" s="166"/>
      <c r="S134" s="166">
        <f t="shared" si="5"/>
        <v>0</v>
      </c>
    </row>
    <row r="135" spans="1:19" ht="33.75" customHeight="1">
      <c r="A135" s="642"/>
      <c r="B135" s="645"/>
      <c r="C135" s="164" t="s">
        <v>889</v>
      </c>
      <c r="D135" s="164" t="s">
        <v>1118</v>
      </c>
      <c r="E135" s="165">
        <v>3</v>
      </c>
      <c r="F135" s="166">
        <v>35000000</v>
      </c>
      <c r="G135" s="166">
        <f t="shared" si="6"/>
        <v>105000000</v>
      </c>
      <c r="H135" s="166"/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>
        <f t="shared" si="5"/>
        <v>0</v>
      </c>
    </row>
    <row r="136" spans="1:19" ht="20.45">
      <c r="A136" s="642"/>
      <c r="B136" s="645"/>
      <c r="C136" s="164" t="s">
        <v>891</v>
      </c>
      <c r="D136" s="164" t="s">
        <v>846</v>
      </c>
      <c r="E136" s="165">
        <v>2</v>
      </c>
      <c r="F136" s="166">
        <v>110000000</v>
      </c>
      <c r="G136" s="166">
        <f t="shared" si="6"/>
        <v>220000000</v>
      </c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>
        <f t="shared" si="5"/>
        <v>0</v>
      </c>
    </row>
    <row r="137" spans="1:19" ht="45" customHeight="1">
      <c r="A137" s="642"/>
      <c r="B137" s="646"/>
      <c r="C137" s="164" t="s">
        <v>366</v>
      </c>
      <c r="D137" s="164" t="s">
        <v>367</v>
      </c>
      <c r="E137" s="165">
        <v>3</v>
      </c>
      <c r="F137" s="166">
        <v>25000000</v>
      </c>
      <c r="G137" s="166">
        <f t="shared" si="6"/>
        <v>75000000</v>
      </c>
      <c r="H137" s="166"/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>
        <f t="shared" si="5"/>
        <v>0</v>
      </c>
    </row>
    <row r="138" spans="1:19" ht="20.45">
      <c r="A138" s="642"/>
      <c r="B138" s="645" t="s">
        <v>856</v>
      </c>
      <c r="C138" s="164" t="s">
        <v>861</v>
      </c>
      <c r="D138" s="164" t="s">
        <v>863</v>
      </c>
      <c r="E138" s="165">
        <v>50</v>
      </c>
      <c r="F138" s="166">
        <v>1500000</v>
      </c>
      <c r="G138" s="166">
        <f t="shared" si="6"/>
        <v>75000000</v>
      </c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>
        <f t="shared" si="5"/>
        <v>0</v>
      </c>
    </row>
    <row r="139" spans="1:19" s="177" customFormat="1" ht="33.75" customHeight="1">
      <c r="A139" s="642"/>
      <c r="B139" s="645"/>
      <c r="C139" s="164" t="s">
        <v>864</v>
      </c>
      <c r="D139" s="164" t="s">
        <v>806</v>
      </c>
      <c r="E139" s="175">
        <v>1</v>
      </c>
      <c r="F139" s="176">
        <v>100000000</v>
      </c>
      <c r="G139" s="176">
        <f t="shared" si="6"/>
        <v>100000000</v>
      </c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66">
        <f t="shared" si="5"/>
        <v>0</v>
      </c>
    </row>
    <row r="140" spans="1:19" ht="22.5" customHeight="1">
      <c r="A140" s="642"/>
      <c r="B140" s="645"/>
      <c r="C140" s="164" t="s">
        <v>867</v>
      </c>
      <c r="D140" s="164" t="s">
        <v>869</v>
      </c>
      <c r="E140" s="165">
        <v>50</v>
      </c>
      <c r="F140" s="166">
        <v>800000</v>
      </c>
      <c r="G140" s="166">
        <f t="shared" si="6"/>
        <v>40000000</v>
      </c>
      <c r="H140" s="166"/>
      <c r="I140" s="166"/>
      <c r="J140" s="166"/>
      <c r="K140" s="166">
        <v>3000000</v>
      </c>
      <c r="L140" s="166"/>
      <c r="M140" s="166"/>
      <c r="N140" s="166"/>
      <c r="O140" s="166"/>
      <c r="P140" s="166"/>
      <c r="Q140" s="166"/>
      <c r="R140" s="166"/>
      <c r="S140" s="166">
        <f t="shared" si="5"/>
        <v>3000000</v>
      </c>
    </row>
    <row r="141" spans="1:19" ht="30.6">
      <c r="A141" s="642"/>
      <c r="B141" s="646"/>
      <c r="C141" s="164" t="s">
        <v>871</v>
      </c>
      <c r="D141" s="164" t="s">
        <v>871</v>
      </c>
      <c r="E141" s="165">
        <v>1</v>
      </c>
      <c r="F141" s="166">
        <v>100000000</v>
      </c>
      <c r="G141" s="166">
        <f t="shared" si="6"/>
        <v>100000000</v>
      </c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>
        <f t="shared" si="5"/>
        <v>0</v>
      </c>
    </row>
    <row r="142" spans="1:19" ht="22.5" customHeight="1">
      <c r="A142" s="642"/>
      <c r="B142" s="647" t="s">
        <v>270</v>
      </c>
      <c r="C142" s="164" t="s">
        <v>265</v>
      </c>
      <c r="D142" s="164" t="s">
        <v>265</v>
      </c>
      <c r="E142" s="165">
        <v>1</v>
      </c>
      <c r="F142" s="166">
        <v>400000000</v>
      </c>
      <c r="G142" s="166">
        <f t="shared" si="6"/>
        <v>400000000</v>
      </c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>
        <f t="shared" si="5"/>
        <v>0</v>
      </c>
    </row>
    <row r="143" spans="1:19" ht="20.45">
      <c r="A143" s="642"/>
      <c r="B143" s="645"/>
      <c r="C143" s="164" t="s">
        <v>266</v>
      </c>
      <c r="D143" s="164" t="s">
        <v>795</v>
      </c>
      <c r="E143" s="178">
        <v>450</v>
      </c>
      <c r="F143" s="179">
        <v>6111111.1109999996</v>
      </c>
      <c r="G143" s="179">
        <f t="shared" si="6"/>
        <v>2749999999.9499998</v>
      </c>
      <c r="H143" s="179">
        <v>650000000</v>
      </c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66">
        <f t="shared" si="5"/>
        <v>650000000</v>
      </c>
    </row>
    <row r="144" spans="1:19" ht="51">
      <c r="A144" s="642"/>
      <c r="B144" s="645"/>
      <c r="C144" s="164" t="s">
        <v>797</v>
      </c>
      <c r="D144" s="164" t="s">
        <v>798</v>
      </c>
      <c r="E144" s="165">
        <v>1</v>
      </c>
      <c r="F144" s="166">
        <v>60000000</v>
      </c>
      <c r="G144" s="166">
        <f t="shared" si="6"/>
        <v>60000000</v>
      </c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>
        <f t="shared" si="5"/>
        <v>0</v>
      </c>
    </row>
    <row r="145" spans="1:19" ht="20.45">
      <c r="A145" s="642"/>
      <c r="B145" s="646"/>
      <c r="C145" s="164" t="s">
        <v>271</v>
      </c>
      <c r="D145" s="164" t="s">
        <v>272</v>
      </c>
      <c r="E145" s="165">
        <v>1</v>
      </c>
      <c r="F145" s="166">
        <v>120000000</v>
      </c>
      <c r="G145" s="166">
        <f t="shared" si="6"/>
        <v>120000000</v>
      </c>
      <c r="H145" s="166"/>
      <c r="I145" s="166"/>
      <c r="J145" s="166"/>
      <c r="K145" s="166">
        <v>30000000</v>
      </c>
      <c r="L145" s="166"/>
      <c r="M145" s="166"/>
      <c r="N145" s="166"/>
      <c r="O145" s="166"/>
      <c r="P145" s="166"/>
      <c r="Q145" s="166"/>
      <c r="R145" s="166"/>
      <c r="S145" s="166">
        <f t="shared" si="5"/>
        <v>30000000</v>
      </c>
    </row>
    <row r="146" spans="1:19" ht="22.5" customHeight="1">
      <c r="A146" s="642"/>
      <c r="B146" s="645" t="s">
        <v>326</v>
      </c>
      <c r="C146" s="164" t="s">
        <v>844</v>
      </c>
      <c r="D146" s="164" t="s">
        <v>846</v>
      </c>
      <c r="E146" s="165">
        <v>4</v>
      </c>
      <c r="F146" s="166">
        <v>50000000</v>
      </c>
      <c r="G146" s="166">
        <f t="shared" si="6"/>
        <v>200000000</v>
      </c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>
        <f t="shared" si="5"/>
        <v>0</v>
      </c>
    </row>
    <row r="147" spans="1:19" ht="33.75" customHeight="1">
      <c r="A147" s="642"/>
      <c r="B147" s="645"/>
      <c r="C147" s="180" t="s">
        <v>847</v>
      </c>
      <c r="D147" s="164" t="s">
        <v>806</v>
      </c>
      <c r="E147" s="165">
        <v>1</v>
      </c>
      <c r="F147" s="166">
        <v>70000000</v>
      </c>
      <c r="G147" s="166">
        <f t="shared" si="6"/>
        <v>70000000</v>
      </c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>
        <f t="shared" si="5"/>
        <v>0</v>
      </c>
    </row>
    <row r="148" spans="1:19" ht="22.5" customHeight="1">
      <c r="A148" s="642"/>
      <c r="B148" s="645"/>
      <c r="C148" s="164" t="s">
        <v>848</v>
      </c>
      <c r="D148" s="164" t="s">
        <v>718</v>
      </c>
      <c r="E148" s="165">
        <v>1</v>
      </c>
      <c r="F148" s="166">
        <v>80000000</v>
      </c>
      <c r="G148" s="166">
        <f t="shared" si="6"/>
        <v>80000000</v>
      </c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>
        <f t="shared" si="5"/>
        <v>0</v>
      </c>
    </row>
    <row r="149" spans="1:19" ht="20.45">
      <c r="A149" s="642"/>
      <c r="B149" s="645"/>
      <c r="C149" s="164" t="s">
        <v>850</v>
      </c>
      <c r="D149" s="164" t="s">
        <v>851</v>
      </c>
      <c r="E149" s="165">
        <v>1</v>
      </c>
      <c r="F149" s="166">
        <v>60000000</v>
      </c>
      <c r="G149" s="166">
        <f t="shared" si="6"/>
        <v>60000000</v>
      </c>
      <c r="H149" s="166"/>
      <c r="I149" s="166"/>
      <c r="J149" s="166"/>
      <c r="K149" s="166"/>
      <c r="L149" s="166"/>
      <c r="M149" s="166"/>
      <c r="N149" s="166"/>
      <c r="O149" s="166"/>
      <c r="P149" s="166"/>
      <c r="Q149" s="166"/>
      <c r="R149" s="166"/>
      <c r="S149" s="166">
        <f t="shared" si="5"/>
        <v>0</v>
      </c>
    </row>
    <row r="150" spans="1:19" ht="45" customHeight="1">
      <c r="A150" s="642"/>
      <c r="B150" s="646"/>
      <c r="C150" s="164" t="s">
        <v>853</v>
      </c>
      <c r="D150" s="164" t="s">
        <v>855</v>
      </c>
      <c r="E150" s="165">
        <v>1</v>
      </c>
      <c r="F150" s="166">
        <v>40000000</v>
      </c>
      <c r="G150" s="166">
        <f t="shared" si="6"/>
        <v>40000000</v>
      </c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>
        <f t="shared" si="5"/>
        <v>0</v>
      </c>
    </row>
    <row r="151" spans="1:19" ht="20.45">
      <c r="A151" s="642"/>
      <c r="B151" s="647" t="s">
        <v>243</v>
      </c>
      <c r="C151" s="164" t="s">
        <v>647</v>
      </c>
      <c r="D151" s="164" t="s">
        <v>648</v>
      </c>
      <c r="E151" s="165">
        <v>1</v>
      </c>
      <c r="F151" s="166">
        <v>100000000</v>
      </c>
      <c r="G151" s="166">
        <f t="shared" si="6"/>
        <v>100000000</v>
      </c>
      <c r="H151" s="166">
        <v>25000000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>
        <f t="shared" si="5"/>
        <v>25000000</v>
      </c>
    </row>
    <row r="152" spans="1:19" ht="30.6">
      <c r="A152" s="642"/>
      <c r="B152" s="645"/>
      <c r="C152" s="164" t="s">
        <v>772</v>
      </c>
      <c r="D152" s="164" t="s">
        <v>774</v>
      </c>
      <c r="E152" s="165">
        <v>1</v>
      </c>
      <c r="F152" s="166">
        <v>100000000</v>
      </c>
      <c r="G152" s="166">
        <f t="shared" si="6"/>
        <v>100000000</v>
      </c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>
        <f t="shared" si="5"/>
        <v>0</v>
      </c>
    </row>
    <row r="153" spans="1:19" ht="30.6">
      <c r="A153" s="642"/>
      <c r="B153" s="645"/>
      <c r="C153" s="164" t="s">
        <v>776</v>
      </c>
      <c r="D153" s="164" t="s">
        <v>778</v>
      </c>
      <c r="E153" s="165">
        <v>2</v>
      </c>
      <c r="F153" s="166">
        <v>100000000</v>
      </c>
      <c r="G153" s="166">
        <f t="shared" si="6"/>
        <v>200000000</v>
      </c>
      <c r="H153" s="166">
        <v>50000000</v>
      </c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>
        <f t="shared" si="5"/>
        <v>50000000</v>
      </c>
    </row>
    <row r="154" spans="1:19" ht="20.45">
      <c r="A154" s="642"/>
      <c r="B154" s="645"/>
      <c r="C154" s="164" t="s">
        <v>780</v>
      </c>
      <c r="D154" s="164" t="s">
        <v>782</v>
      </c>
      <c r="E154" s="165">
        <v>4</v>
      </c>
      <c r="F154" s="166">
        <v>15000000</v>
      </c>
      <c r="G154" s="166">
        <f t="shared" si="6"/>
        <v>60000000</v>
      </c>
      <c r="H154" s="166">
        <v>5000000</v>
      </c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>
        <f t="shared" si="5"/>
        <v>5000000</v>
      </c>
    </row>
    <row r="155" spans="1:19" ht="20.45">
      <c r="A155" s="642"/>
      <c r="B155" s="645"/>
      <c r="C155" s="164" t="s">
        <v>695</v>
      </c>
      <c r="D155" s="164" t="s">
        <v>786</v>
      </c>
      <c r="E155" s="165">
        <v>4</v>
      </c>
      <c r="F155" s="166">
        <v>15000000</v>
      </c>
      <c r="G155" s="166">
        <f t="shared" si="6"/>
        <v>60000000</v>
      </c>
      <c r="H155" s="166">
        <v>5000000</v>
      </c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>
        <f t="shared" si="5"/>
        <v>5000000</v>
      </c>
    </row>
    <row r="156" spans="1:19" ht="40.9">
      <c r="A156" s="642"/>
      <c r="B156" s="645"/>
      <c r="C156" s="164" t="s">
        <v>788</v>
      </c>
      <c r="D156" s="164" t="s">
        <v>718</v>
      </c>
      <c r="E156" s="165">
        <v>1</v>
      </c>
      <c r="F156" s="166">
        <v>120000000</v>
      </c>
      <c r="G156" s="166">
        <f t="shared" si="6"/>
        <v>120000000</v>
      </c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>
        <f t="shared" si="5"/>
        <v>0</v>
      </c>
    </row>
    <row r="157" spans="1:19" ht="40.9">
      <c r="A157" s="642"/>
      <c r="B157" s="646"/>
      <c r="C157" s="164" t="s">
        <v>790</v>
      </c>
      <c r="D157" s="164" t="s">
        <v>786</v>
      </c>
      <c r="E157" s="165">
        <v>5</v>
      </c>
      <c r="F157" s="166">
        <v>40000000</v>
      </c>
      <c r="G157" s="166">
        <f t="shared" si="6"/>
        <v>200000000</v>
      </c>
      <c r="H157" s="166"/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>
        <f t="shared" si="5"/>
        <v>0</v>
      </c>
    </row>
    <row r="158" spans="1:19" ht="22.5" customHeight="1">
      <c r="A158" s="642"/>
      <c r="B158" s="647" t="s">
        <v>1219</v>
      </c>
      <c r="C158" s="164" t="s">
        <v>290</v>
      </c>
      <c r="D158" s="164" t="s">
        <v>292</v>
      </c>
      <c r="E158" s="165">
        <v>2000</v>
      </c>
      <c r="F158" s="166">
        <v>1000000</v>
      </c>
      <c r="G158" s="166">
        <f t="shared" si="6"/>
        <v>2000000000</v>
      </c>
      <c r="H158" s="166">
        <v>500000000</v>
      </c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>
        <f t="shared" si="5"/>
        <v>500000000</v>
      </c>
    </row>
    <row r="159" spans="1:19" ht="20.45">
      <c r="A159" s="642"/>
      <c r="B159" s="645"/>
      <c r="C159" s="164" t="s">
        <v>1224</v>
      </c>
      <c r="D159" s="164" t="s">
        <v>1226</v>
      </c>
      <c r="E159" s="165">
        <v>3000</v>
      </c>
      <c r="F159" s="166">
        <v>800000</v>
      </c>
      <c r="G159" s="166">
        <f t="shared" si="6"/>
        <v>2400000000</v>
      </c>
      <c r="H159" s="166">
        <v>200000000</v>
      </c>
      <c r="I159" s="166"/>
      <c r="J159" s="166"/>
      <c r="K159" s="166"/>
      <c r="L159" s="166"/>
      <c r="M159" s="166">
        <v>260000000</v>
      </c>
      <c r="N159" s="166"/>
      <c r="O159" s="166"/>
      <c r="P159" s="166"/>
      <c r="Q159" s="166"/>
      <c r="R159" s="166"/>
      <c r="S159" s="166">
        <f t="shared" si="5"/>
        <v>460000000</v>
      </c>
    </row>
    <row r="160" spans="1:19" ht="20.45">
      <c r="A160" s="642"/>
      <c r="B160" s="645"/>
      <c r="C160" s="164" t="s">
        <v>1228</v>
      </c>
      <c r="D160" s="164" t="s">
        <v>1228</v>
      </c>
      <c r="E160" s="165">
        <v>2</v>
      </c>
      <c r="F160" s="166">
        <v>400000000</v>
      </c>
      <c r="G160" s="166">
        <f t="shared" si="6"/>
        <v>800000000</v>
      </c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>
        <f t="shared" si="5"/>
        <v>0</v>
      </c>
    </row>
    <row r="161" spans="1:19" ht="30.6">
      <c r="A161" s="642"/>
      <c r="B161" s="645"/>
      <c r="C161" s="164" t="s">
        <v>1231</v>
      </c>
      <c r="D161" s="164" t="s">
        <v>1233</v>
      </c>
      <c r="E161" s="165">
        <v>200</v>
      </c>
      <c r="F161" s="166">
        <v>2000000</v>
      </c>
      <c r="G161" s="166">
        <f t="shared" si="6"/>
        <v>400000000</v>
      </c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>
        <f t="shared" si="5"/>
        <v>0</v>
      </c>
    </row>
    <row r="162" spans="1:19" ht="33.75" customHeight="1">
      <c r="A162" s="642"/>
      <c r="B162" s="645"/>
      <c r="C162" s="164" t="s">
        <v>1235</v>
      </c>
      <c r="D162" s="164" t="s">
        <v>1237</v>
      </c>
      <c r="E162" s="165">
        <v>1</v>
      </c>
      <c r="F162" s="166">
        <v>120000000</v>
      </c>
      <c r="G162" s="166">
        <f t="shared" si="6"/>
        <v>120000000</v>
      </c>
      <c r="H162" s="166">
        <v>30000000</v>
      </c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>
        <f t="shared" si="5"/>
        <v>30000000</v>
      </c>
    </row>
    <row r="163" spans="1:19" ht="30.6">
      <c r="A163" s="642"/>
      <c r="B163" s="646"/>
      <c r="C163" s="164" t="s">
        <v>1239</v>
      </c>
      <c r="D163" s="164" t="s">
        <v>1054</v>
      </c>
      <c r="E163" s="165">
        <v>1</v>
      </c>
      <c r="F163" s="166">
        <v>80000000</v>
      </c>
      <c r="G163" s="166">
        <f t="shared" si="6"/>
        <v>80000000</v>
      </c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>
        <f t="shared" si="5"/>
        <v>0</v>
      </c>
    </row>
    <row r="164" spans="1:19" ht="45" customHeight="1">
      <c r="A164" s="642"/>
      <c r="B164" s="647" t="s">
        <v>801</v>
      </c>
      <c r="C164" s="164" t="s">
        <v>287</v>
      </c>
      <c r="D164" s="164" t="s">
        <v>288</v>
      </c>
      <c r="E164" s="165">
        <v>1</v>
      </c>
      <c r="F164" s="166">
        <v>96000000</v>
      </c>
      <c r="G164" s="166">
        <f t="shared" si="6"/>
        <v>96000000</v>
      </c>
      <c r="H164" s="166">
        <v>24000000</v>
      </c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>
        <f t="shared" si="5"/>
        <v>24000000</v>
      </c>
    </row>
    <row r="165" spans="1:19" ht="33.75" customHeight="1">
      <c r="A165" s="642"/>
      <c r="B165" s="645"/>
      <c r="C165" s="164" t="s">
        <v>287</v>
      </c>
      <c r="D165" s="164" t="s">
        <v>289</v>
      </c>
      <c r="E165" s="165">
        <v>1</v>
      </c>
      <c r="F165" s="166">
        <v>96000000</v>
      </c>
      <c r="G165" s="166">
        <f t="shared" si="6"/>
        <v>96000000</v>
      </c>
      <c r="H165" s="166">
        <v>24000000</v>
      </c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>
        <f t="shared" si="5"/>
        <v>24000000</v>
      </c>
    </row>
    <row r="166" spans="1:19" ht="33.75" customHeight="1">
      <c r="A166" s="642"/>
      <c r="B166" s="645"/>
      <c r="C166" s="164" t="s">
        <v>287</v>
      </c>
      <c r="D166" s="164" t="s">
        <v>289</v>
      </c>
      <c r="E166" s="165">
        <v>1</v>
      </c>
      <c r="F166" s="166">
        <v>144000000</v>
      </c>
      <c r="G166" s="166">
        <f t="shared" si="6"/>
        <v>144000000</v>
      </c>
      <c r="H166" s="166">
        <v>36000000</v>
      </c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>
        <f t="shared" si="5"/>
        <v>36000000</v>
      </c>
    </row>
    <row r="167" spans="1:19" ht="20.45">
      <c r="A167" s="642"/>
      <c r="B167" s="645"/>
      <c r="C167" s="164" t="s">
        <v>290</v>
      </c>
      <c r="D167" s="164" t="s">
        <v>291</v>
      </c>
      <c r="E167" s="165">
        <v>200</v>
      </c>
      <c r="F167" s="166">
        <v>2000000</v>
      </c>
      <c r="G167" s="166">
        <f t="shared" si="6"/>
        <v>400000000</v>
      </c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>
        <f t="shared" si="5"/>
        <v>0</v>
      </c>
    </row>
    <row r="168" spans="1:19" ht="22.5" customHeight="1">
      <c r="A168" s="642"/>
      <c r="B168" s="645"/>
      <c r="C168" s="164" t="s">
        <v>290</v>
      </c>
      <c r="D168" s="164" t="s">
        <v>292</v>
      </c>
      <c r="E168" s="165">
        <v>1</v>
      </c>
      <c r="F168" s="166">
        <v>96000000</v>
      </c>
      <c r="G168" s="166">
        <f t="shared" si="6"/>
        <v>96000000</v>
      </c>
      <c r="H168" s="166">
        <v>24000000</v>
      </c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>
        <f t="shared" ref="S168:S173" si="7">SUM(H168:R168)</f>
        <v>24000000</v>
      </c>
    </row>
    <row r="169" spans="1:19" ht="33.75" customHeight="1">
      <c r="A169" s="642"/>
      <c r="B169" s="645"/>
      <c r="C169" s="164" t="s">
        <v>293</v>
      </c>
      <c r="D169" s="164" t="s">
        <v>294</v>
      </c>
      <c r="E169" s="165">
        <v>8</v>
      </c>
      <c r="F169" s="166">
        <v>15000000</v>
      </c>
      <c r="G169" s="166">
        <f t="shared" si="6"/>
        <v>120000000</v>
      </c>
      <c r="H169" s="166">
        <v>30000000</v>
      </c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>
        <f t="shared" si="7"/>
        <v>30000000</v>
      </c>
    </row>
    <row r="170" spans="1:19" ht="45" customHeight="1">
      <c r="A170" s="642"/>
      <c r="B170" s="645"/>
      <c r="C170" s="164" t="s">
        <v>804</v>
      </c>
      <c r="D170" s="164" t="s">
        <v>806</v>
      </c>
      <c r="E170" s="165">
        <v>1</v>
      </c>
      <c r="F170" s="166">
        <v>70000000</v>
      </c>
      <c r="G170" s="166">
        <f t="shared" si="6"/>
        <v>70000000</v>
      </c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>
        <f t="shared" si="7"/>
        <v>0</v>
      </c>
    </row>
    <row r="171" spans="1:19" ht="56.25" customHeight="1">
      <c r="A171" s="642"/>
      <c r="B171" s="645"/>
      <c r="C171" s="164" t="s">
        <v>807</v>
      </c>
      <c r="D171" s="164" t="s">
        <v>807</v>
      </c>
      <c r="E171" s="165">
        <v>1</v>
      </c>
      <c r="F171" s="166">
        <v>80000000</v>
      </c>
      <c r="G171" s="166">
        <f t="shared" si="6"/>
        <v>80000000</v>
      </c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>
        <f t="shared" si="7"/>
        <v>0</v>
      </c>
    </row>
    <row r="172" spans="1:19" ht="20.45">
      <c r="A172" s="642"/>
      <c r="B172" s="646"/>
      <c r="C172" s="164" t="s">
        <v>285</v>
      </c>
      <c r="D172" s="164" t="s">
        <v>286</v>
      </c>
      <c r="E172" s="165">
        <v>1</v>
      </c>
      <c r="F172" s="166">
        <v>96000000</v>
      </c>
      <c r="G172" s="166">
        <f t="shared" si="6"/>
        <v>96000000</v>
      </c>
      <c r="H172" s="166">
        <v>24000000</v>
      </c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>
        <f t="shared" si="7"/>
        <v>24000000</v>
      </c>
    </row>
    <row r="173" spans="1:19" ht="30.6">
      <c r="A173" s="642"/>
      <c r="B173" s="647" t="s">
        <v>908</v>
      </c>
      <c r="C173" s="164" t="s">
        <v>404</v>
      </c>
      <c r="D173" s="164" t="s">
        <v>405</v>
      </c>
      <c r="E173" s="165">
        <v>5</v>
      </c>
      <c r="F173" s="166">
        <v>30000000</v>
      </c>
      <c r="G173" s="166">
        <f t="shared" si="6"/>
        <v>150000000</v>
      </c>
      <c r="H173" s="166"/>
      <c r="I173" s="166"/>
      <c r="J173" s="166"/>
      <c r="K173" s="166"/>
      <c r="L173" s="166"/>
      <c r="M173" s="166"/>
      <c r="N173" s="166"/>
      <c r="O173" s="166"/>
      <c r="P173" s="166"/>
      <c r="Q173" s="166"/>
      <c r="R173" s="166"/>
      <c r="S173" s="166">
        <f t="shared" si="7"/>
        <v>0</v>
      </c>
    </row>
    <row r="174" spans="1:19" ht="49.5" customHeight="1" thickBot="1">
      <c r="A174" s="643"/>
      <c r="B174" s="651"/>
      <c r="C174" s="183" t="s">
        <v>916</v>
      </c>
      <c r="D174" s="183" t="s">
        <v>918</v>
      </c>
      <c r="E174" s="184">
        <v>5</v>
      </c>
      <c r="F174" s="185">
        <v>25000000</v>
      </c>
      <c r="G174" s="185">
        <f t="shared" si="6"/>
        <v>125000000</v>
      </c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>
        <f>SUM(H174:R174)</f>
        <v>0</v>
      </c>
    </row>
    <row r="175" spans="1:19" ht="20.100000000000001" customHeight="1" thickBot="1">
      <c r="A175" s="655" t="s">
        <v>1242</v>
      </c>
      <c r="B175" s="656"/>
      <c r="C175" s="656"/>
      <c r="D175" s="656"/>
      <c r="E175" s="656"/>
      <c r="F175" s="657"/>
      <c r="G175" s="186">
        <f t="shared" ref="G175:S175" si="8">SUM(G38:G174)</f>
        <v>190973510195.77002</v>
      </c>
      <c r="H175" s="187">
        <f t="shared" si="8"/>
        <v>5867053303</v>
      </c>
      <c r="I175" s="187">
        <f t="shared" si="8"/>
        <v>0</v>
      </c>
      <c r="J175" s="187">
        <f t="shared" si="8"/>
        <v>3400000000</v>
      </c>
      <c r="K175" s="187">
        <f t="shared" si="8"/>
        <v>10040900000</v>
      </c>
      <c r="L175" s="187">
        <f t="shared" si="8"/>
        <v>2381225000</v>
      </c>
      <c r="M175" s="187">
        <f t="shared" si="8"/>
        <v>1805000000</v>
      </c>
      <c r="N175" s="187">
        <f t="shared" si="8"/>
        <v>642000000</v>
      </c>
      <c r="O175" s="187">
        <f t="shared" si="8"/>
        <v>0</v>
      </c>
      <c r="P175" s="187">
        <f t="shared" si="8"/>
        <v>1823794195.8099999</v>
      </c>
      <c r="Q175" s="187">
        <f t="shared" si="8"/>
        <v>300000000</v>
      </c>
      <c r="R175" s="187">
        <f t="shared" si="8"/>
        <v>12932320000</v>
      </c>
      <c r="S175" s="188">
        <f t="shared" si="8"/>
        <v>39192292498.809998</v>
      </c>
    </row>
    <row r="176" spans="1:19" ht="22.5" customHeight="1">
      <c r="A176" s="658" t="s">
        <v>1243</v>
      </c>
      <c r="B176" s="652" t="s">
        <v>1245</v>
      </c>
      <c r="C176" s="190" t="s">
        <v>541</v>
      </c>
      <c r="D176" s="190" t="s">
        <v>542</v>
      </c>
      <c r="E176" s="191">
        <v>100</v>
      </c>
      <c r="F176" s="192">
        <v>2000000</v>
      </c>
      <c r="G176" s="193">
        <f t="shared" si="6"/>
        <v>200000000</v>
      </c>
      <c r="H176" s="193"/>
      <c r="I176" s="193"/>
      <c r="J176" s="193"/>
      <c r="K176" s="193"/>
      <c r="L176" s="193"/>
      <c r="M176" s="193">
        <v>45000000</v>
      </c>
      <c r="N176" s="193"/>
      <c r="O176" s="193"/>
      <c r="P176" s="193"/>
      <c r="Q176" s="193"/>
      <c r="R176" s="193"/>
      <c r="S176" s="193">
        <f>SUM(H176:R176)</f>
        <v>45000000</v>
      </c>
    </row>
    <row r="177" spans="1:19" ht="22.5" customHeight="1">
      <c r="A177" s="658"/>
      <c r="B177" s="652"/>
      <c r="C177" s="190" t="s">
        <v>543</v>
      </c>
      <c r="D177" s="190" t="s">
        <v>544</v>
      </c>
      <c r="E177" s="191">
        <v>100</v>
      </c>
      <c r="F177" s="192">
        <v>1800000</v>
      </c>
      <c r="G177" s="192">
        <f t="shared" si="6"/>
        <v>180000000</v>
      </c>
      <c r="H177" s="192">
        <v>45000000</v>
      </c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>
        <f>SUM(H177:R177)</f>
        <v>45000000</v>
      </c>
    </row>
    <row r="178" spans="1:19" ht="30.6">
      <c r="A178" s="658"/>
      <c r="B178" s="652"/>
      <c r="C178" s="190" t="s">
        <v>547</v>
      </c>
      <c r="D178" s="190" t="s">
        <v>548</v>
      </c>
      <c r="E178" s="191">
        <v>100</v>
      </c>
      <c r="F178" s="192">
        <v>1000000</v>
      </c>
      <c r="G178" s="192">
        <f t="shared" si="6"/>
        <v>100000000</v>
      </c>
      <c r="H178" s="192"/>
      <c r="I178" s="192"/>
      <c r="J178" s="192"/>
      <c r="K178" s="192"/>
      <c r="L178" s="192"/>
      <c r="M178" s="192"/>
      <c r="N178" s="192"/>
      <c r="O178" s="192"/>
      <c r="P178" s="192"/>
      <c r="Q178" s="192"/>
      <c r="R178" s="192"/>
      <c r="S178" s="192">
        <f t="shared" ref="S178:S217" si="9">SUM(H178:R178)</f>
        <v>0</v>
      </c>
    </row>
    <row r="179" spans="1:19" ht="20.45">
      <c r="A179" s="658"/>
      <c r="B179" s="652"/>
      <c r="C179" s="190" t="s">
        <v>549</v>
      </c>
      <c r="D179" s="190" t="s">
        <v>550</v>
      </c>
      <c r="E179" s="191">
        <v>30</v>
      </c>
      <c r="F179" s="192">
        <v>1000000</v>
      </c>
      <c r="G179" s="192">
        <f t="shared" si="6"/>
        <v>30000000</v>
      </c>
      <c r="H179" s="192"/>
      <c r="I179" s="192"/>
      <c r="J179" s="192"/>
      <c r="K179" s="192"/>
      <c r="L179" s="192"/>
      <c r="M179" s="192"/>
      <c r="N179" s="192"/>
      <c r="O179" s="192"/>
      <c r="P179" s="192"/>
      <c r="Q179" s="192"/>
      <c r="R179" s="192"/>
      <c r="S179" s="192">
        <f t="shared" si="9"/>
        <v>0</v>
      </c>
    </row>
    <row r="180" spans="1:19" ht="22.5" customHeight="1">
      <c r="A180" s="658"/>
      <c r="B180" s="652"/>
      <c r="C180" s="190" t="s">
        <v>551</v>
      </c>
      <c r="D180" s="190" t="s">
        <v>172</v>
      </c>
      <c r="E180" s="191">
        <v>60</v>
      </c>
      <c r="F180" s="192">
        <v>1000000</v>
      </c>
      <c r="G180" s="192">
        <f t="shared" si="6"/>
        <v>60000000</v>
      </c>
      <c r="H180" s="192"/>
      <c r="I180" s="192"/>
      <c r="J180" s="192"/>
      <c r="K180" s="192"/>
      <c r="L180" s="192"/>
      <c r="M180" s="192"/>
      <c r="N180" s="192"/>
      <c r="O180" s="192"/>
      <c r="P180" s="192"/>
      <c r="Q180" s="192"/>
      <c r="R180" s="192"/>
      <c r="S180" s="192">
        <f t="shared" si="9"/>
        <v>0</v>
      </c>
    </row>
    <row r="181" spans="1:19" ht="30.6">
      <c r="A181" s="658"/>
      <c r="B181" s="652"/>
      <c r="C181" s="190" t="s">
        <v>552</v>
      </c>
      <c r="D181" s="190" t="s">
        <v>553</v>
      </c>
      <c r="E181" s="191">
        <v>60</v>
      </c>
      <c r="F181" s="192">
        <v>500000</v>
      </c>
      <c r="G181" s="192">
        <f t="shared" si="6"/>
        <v>30000000</v>
      </c>
      <c r="H181" s="192"/>
      <c r="I181" s="192"/>
      <c r="J181" s="192"/>
      <c r="K181" s="192"/>
      <c r="L181" s="192"/>
      <c r="M181" s="192"/>
      <c r="N181" s="192"/>
      <c r="O181" s="192"/>
      <c r="P181" s="192"/>
      <c r="Q181" s="192"/>
      <c r="R181" s="192"/>
      <c r="S181" s="192">
        <f t="shared" si="9"/>
        <v>0</v>
      </c>
    </row>
    <row r="182" spans="1:19" ht="20.45">
      <c r="A182" s="658"/>
      <c r="B182" s="652"/>
      <c r="C182" s="190" t="s">
        <v>1022</v>
      </c>
      <c r="D182" s="190" t="s">
        <v>1023</v>
      </c>
      <c r="E182" s="191">
        <v>10</v>
      </c>
      <c r="F182" s="192">
        <v>30000000</v>
      </c>
      <c r="G182" s="192">
        <f t="shared" si="6"/>
        <v>300000000</v>
      </c>
      <c r="H182" s="192"/>
      <c r="I182" s="192"/>
      <c r="J182" s="192"/>
      <c r="K182" s="192"/>
      <c r="L182" s="192"/>
      <c r="M182" s="192"/>
      <c r="N182" s="192"/>
      <c r="O182" s="192"/>
      <c r="P182" s="192"/>
      <c r="Q182" s="192"/>
      <c r="R182" s="192"/>
      <c r="S182" s="192">
        <f t="shared" si="9"/>
        <v>0</v>
      </c>
    </row>
    <row r="183" spans="1:19" ht="20.45">
      <c r="A183" s="658"/>
      <c r="B183" s="652"/>
      <c r="C183" s="190" t="s">
        <v>1022</v>
      </c>
      <c r="D183" s="190" t="s">
        <v>1026</v>
      </c>
      <c r="E183" s="191">
        <v>90</v>
      </c>
      <c r="F183" s="192">
        <v>1000000</v>
      </c>
      <c r="G183" s="192">
        <f t="shared" si="6"/>
        <v>90000000</v>
      </c>
      <c r="H183" s="192"/>
      <c r="I183" s="192"/>
      <c r="J183" s="192"/>
      <c r="K183" s="192"/>
      <c r="L183" s="192"/>
      <c r="M183" s="192"/>
      <c r="N183" s="192"/>
      <c r="O183" s="192"/>
      <c r="P183" s="192"/>
      <c r="Q183" s="192"/>
      <c r="R183" s="192"/>
      <c r="S183" s="192">
        <f t="shared" si="9"/>
        <v>0</v>
      </c>
    </row>
    <row r="184" spans="1:19" ht="20.45">
      <c r="A184" s="658"/>
      <c r="B184" s="653"/>
      <c r="C184" s="190" t="s">
        <v>561</v>
      </c>
      <c r="D184" s="190" t="s">
        <v>562</v>
      </c>
      <c r="E184" s="191">
        <v>250</v>
      </c>
      <c r="F184" s="192">
        <v>100000</v>
      </c>
      <c r="G184" s="192">
        <f t="shared" si="6"/>
        <v>25000000</v>
      </c>
      <c r="H184" s="192"/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>
        <f t="shared" si="9"/>
        <v>0</v>
      </c>
    </row>
    <row r="185" spans="1:19" ht="22.5" customHeight="1">
      <c r="A185" s="658"/>
      <c r="B185" s="652" t="s">
        <v>1038</v>
      </c>
      <c r="C185" s="190" t="s">
        <v>578</v>
      </c>
      <c r="D185" s="190" t="s">
        <v>579</v>
      </c>
      <c r="E185" s="191">
        <v>100</v>
      </c>
      <c r="F185" s="192">
        <v>2550000</v>
      </c>
      <c r="G185" s="192">
        <f t="shared" si="6"/>
        <v>255000000</v>
      </c>
      <c r="H185" s="192"/>
      <c r="I185" s="192"/>
      <c r="J185" s="192"/>
      <c r="K185" s="192"/>
      <c r="L185" s="192"/>
      <c r="M185" s="192"/>
      <c r="N185" s="192"/>
      <c r="O185" s="192"/>
      <c r="P185" s="192"/>
      <c r="Q185" s="192"/>
      <c r="R185" s="192"/>
      <c r="S185" s="192">
        <f t="shared" si="9"/>
        <v>0</v>
      </c>
    </row>
    <row r="186" spans="1:19" ht="33.75" customHeight="1">
      <c r="A186" s="658"/>
      <c r="B186" s="652"/>
      <c r="C186" s="190" t="s">
        <v>1041</v>
      </c>
      <c r="D186" s="190" t="s">
        <v>1042</v>
      </c>
      <c r="E186" s="191">
        <v>300</v>
      </c>
      <c r="F186" s="192">
        <v>800000</v>
      </c>
      <c r="G186" s="192">
        <f t="shared" si="6"/>
        <v>240000000</v>
      </c>
      <c r="H186" s="192"/>
      <c r="I186" s="192"/>
      <c r="J186" s="192"/>
      <c r="K186" s="192"/>
      <c r="L186" s="192"/>
      <c r="M186" s="192">
        <v>60000000</v>
      </c>
      <c r="N186" s="192"/>
      <c r="O186" s="192"/>
      <c r="P186" s="192"/>
      <c r="Q186" s="192"/>
      <c r="R186" s="192"/>
      <c r="S186" s="192">
        <f t="shared" si="9"/>
        <v>60000000</v>
      </c>
    </row>
    <row r="187" spans="1:19" ht="22.5" customHeight="1">
      <c r="A187" s="658"/>
      <c r="B187" s="653"/>
      <c r="C187" s="190" t="s">
        <v>1043</v>
      </c>
      <c r="D187" s="190" t="s">
        <v>1044</v>
      </c>
      <c r="E187" s="191">
        <v>1</v>
      </c>
      <c r="F187" s="192">
        <v>60000000</v>
      </c>
      <c r="G187" s="192">
        <f t="shared" si="6"/>
        <v>60000000</v>
      </c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>
        <f t="shared" si="9"/>
        <v>0</v>
      </c>
    </row>
    <row r="188" spans="1:19" ht="22.5" customHeight="1">
      <c r="A188" s="658"/>
      <c r="B188" s="195" t="s">
        <v>988</v>
      </c>
      <c r="C188" s="196" t="s">
        <v>517</v>
      </c>
      <c r="D188" s="196" t="s">
        <v>518</v>
      </c>
      <c r="E188" s="197">
        <v>1</v>
      </c>
      <c r="F188" s="193">
        <v>500000000</v>
      </c>
      <c r="G188" s="193">
        <f t="shared" si="6"/>
        <v>500000000</v>
      </c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2">
        <f t="shared" si="9"/>
        <v>0</v>
      </c>
    </row>
    <row r="189" spans="1:19" ht="40.9">
      <c r="A189" s="658"/>
      <c r="B189" s="654" t="s">
        <v>995</v>
      </c>
      <c r="C189" s="190" t="s">
        <v>521</v>
      </c>
      <c r="D189" s="190" t="s">
        <v>522</v>
      </c>
      <c r="E189" s="191">
        <v>2</v>
      </c>
      <c r="F189" s="192">
        <v>40000000</v>
      </c>
      <c r="G189" s="192">
        <f t="shared" si="6"/>
        <v>80000000</v>
      </c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>
        <f t="shared" si="9"/>
        <v>0</v>
      </c>
    </row>
    <row r="190" spans="1:19" ht="22.5" customHeight="1">
      <c r="A190" s="658"/>
      <c r="B190" s="652" t="s">
        <v>520</v>
      </c>
      <c r="C190" s="190" t="s">
        <v>523</v>
      </c>
      <c r="D190" s="190" t="s">
        <v>524</v>
      </c>
      <c r="E190" s="191">
        <v>50</v>
      </c>
      <c r="F190" s="192">
        <v>1000000</v>
      </c>
      <c r="G190" s="192">
        <f t="shared" si="6"/>
        <v>50000000</v>
      </c>
      <c r="H190" s="192"/>
      <c r="I190" s="192"/>
      <c r="J190" s="192"/>
      <c r="K190" s="192"/>
      <c r="L190" s="192"/>
      <c r="M190" s="192">
        <v>10000000</v>
      </c>
      <c r="N190" s="192"/>
      <c r="O190" s="192"/>
      <c r="P190" s="192"/>
      <c r="Q190" s="192"/>
      <c r="R190" s="192"/>
      <c r="S190" s="192">
        <f t="shared" si="9"/>
        <v>10000000</v>
      </c>
    </row>
    <row r="191" spans="1:19" ht="22.5" customHeight="1">
      <c r="A191" s="658"/>
      <c r="B191" s="652" t="s">
        <v>520</v>
      </c>
      <c r="C191" s="190" t="s">
        <v>525</v>
      </c>
      <c r="D191" s="190" t="s">
        <v>526</v>
      </c>
      <c r="E191" s="191">
        <v>5</v>
      </c>
      <c r="F191" s="192">
        <v>5000000</v>
      </c>
      <c r="G191" s="192">
        <f t="shared" si="6"/>
        <v>25000000</v>
      </c>
      <c r="H191" s="192"/>
      <c r="I191" s="192"/>
      <c r="J191" s="192"/>
      <c r="K191" s="192"/>
      <c r="L191" s="192"/>
      <c r="M191" s="192"/>
      <c r="N191" s="192"/>
      <c r="O191" s="192"/>
      <c r="P191" s="192"/>
      <c r="Q191" s="192"/>
      <c r="R191" s="192"/>
      <c r="S191" s="192">
        <f t="shared" si="9"/>
        <v>0</v>
      </c>
    </row>
    <row r="192" spans="1:19" ht="33.75" customHeight="1">
      <c r="A192" s="658"/>
      <c r="B192" s="652" t="s">
        <v>520</v>
      </c>
      <c r="C192" s="190" t="s">
        <v>527</v>
      </c>
      <c r="D192" s="190" t="s">
        <v>528</v>
      </c>
      <c r="E192" s="191">
        <v>5</v>
      </c>
      <c r="F192" s="192">
        <v>20000000</v>
      </c>
      <c r="G192" s="192">
        <f t="shared" si="6"/>
        <v>100000000</v>
      </c>
      <c r="H192" s="192"/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>
        <f t="shared" si="9"/>
        <v>0</v>
      </c>
    </row>
    <row r="193" spans="1:19" ht="22.5" customHeight="1">
      <c r="A193" s="658"/>
      <c r="B193" s="652" t="s">
        <v>520</v>
      </c>
      <c r="C193" s="190" t="s">
        <v>529</v>
      </c>
      <c r="D193" s="190" t="s">
        <v>530</v>
      </c>
      <c r="E193" s="191">
        <v>2</v>
      </c>
      <c r="F193" s="192">
        <v>50000000</v>
      </c>
      <c r="G193" s="192">
        <f t="shared" si="6"/>
        <v>100000000</v>
      </c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>
        <f t="shared" si="9"/>
        <v>0</v>
      </c>
    </row>
    <row r="194" spans="1:19" ht="22.5" customHeight="1">
      <c r="A194" s="658"/>
      <c r="B194" s="652" t="s">
        <v>520</v>
      </c>
      <c r="C194" s="190" t="s">
        <v>531</v>
      </c>
      <c r="D194" s="190" t="s">
        <v>532</v>
      </c>
      <c r="E194" s="191">
        <v>2</v>
      </c>
      <c r="F194" s="192">
        <v>50000000</v>
      </c>
      <c r="G194" s="192">
        <f t="shared" si="6"/>
        <v>100000000</v>
      </c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>
        <f t="shared" si="9"/>
        <v>0</v>
      </c>
    </row>
    <row r="195" spans="1:19" ht="11.25" customHeight="1">
      <c r="A195" s="658"/>
      <c r="B195" s="652" t="s">
        <v>520</v>
      </c>
      <c r="C195" s="190" t="s">
        <v>533</v>
      </c>
      <c r="D195" s="190" t="s">
        <v>340</v>
      </c>
      <c r="E195" s="191">
        <v>2</v>
      </c>
      <c r="F195" s="192">
        <v>10000000</v>
      </c>
      <c r="G195" s="192">
        <f t="shared" si="6"/>
        <v>20000000</v>
      </c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>
        <f t="shared" si="9"/>
        <v>0</v>
      </c>
    </row>
    <row r="196" spans="1:19" ht="11.25" customHeight="1">
      <c r="A196" s="658"/>
      <c r="B196" s="652" t="s">
        <v>520</v>
      </c>
      <c r="C196" s="190" t="s">
        <v>534</v>
      </c>
      <c r="D196" s="190" t="s">
        <v>357</v>
      </c>
      <c r="E196" s="191">
        <v>3</v>
      </c>
      <c r="F196" s="192">
        <v>15000000</v>
      </c>
      <c r="G196" s="192">
        <f t="shared" ref="G196:G259" si="10">+E196*F196</f>
        <v>45000000</v>
      </c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>
        <f t="shared" si="9"/>
        <v>0</v>
      </c>
    </row>
    <row r="197" spans="1:19" ht="11.25" customHeight="1">
      <c r="A197" s="658"/>
      <c r="B197" s="652" t="s">
        <v>520</v>
      </c>
      <c r="C197" s="190" t="s">
        <v>535</v>
      </c>
      <c r="D197" s="190" t="s">
        <v>535</v>
      </c>
      <c r="E197" s="191">
        <v>1</v>
      </c>
      <c r="F197" s="192"/>
      <c r="G197" s="192">
        <f t="shared" si="10"/>
        <v>0</v>
      </c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>
        <f t="shared" si="9"/>
        <v>0</v>
      </c>
    </row>
    <row r="198" spans="1:19" ht="30.6">
      <c r="A198" s="658"/>
      <c r="B198" s="652"/>
      <c r="C198" s="190" t="s">
        <v>1010</v>
      </c>
      <c r="D198" s="190" t="s">
        <v>1012</v>
      </c>
      <c r="E198" s="191">
        <v>4</v>
      </c>
      <c r="F198" s="192">
        <v>6000000</v>
      </c>
      <c r="G198" s="192">
        <f t="shared" si="10"/>
        <v>24000000</v>
      </c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>
        <f t="shared" si="9"/>
        <v>0</v>
      </c>
    </row>
    <row r="199" spans="1:19" ht="11.25" customHeight="1">
      <c r="A199" s="658"/>
      <c r="B199" s="653" t="s">
        <v>520</v>
      </c>
      <c r="C199" s="190" t="s">
        <v>536</v>
      </c>
      <c r="D199" s="190" t="s">
        <v>537</v>
      </c>
      <c r="E199" s="191">
        <v>1</v>
      </c>
      <c r="F199" s="192">
        <v>30000000</v>
      </c>
      <c r="G199" s="192">
        <f t="shared" si="10"/>
        <v>30000000</v>
      </c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>
        <f t="shared" si="9"/>
        <v>0</v>
      </c>
    </row>
    <row r="200" spans="1:19" ht="30.6">
      <c r="A200" s="658"/>
      <c r="B200" s="654" t="s">
        <v>1029</v>
      </c>
      <c r="C200" s="190" t="s">
        <v>564</v>
      </c>
      <c r="D200" s="190" t="s">
        <v>319</v>
      </c>
      <c r="E200" s="191">
        <v>4</v>
      </c>
      <c r="F200" s="192">
        <v>3000000</v>
      </c>
      <c r="G200" s="192">
        <f t="shared" si="10"/>
        <v>12000000</v>
      </c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>
        <f t="shared" si="9"/>
        <v>0</v>
      </c>
    </row>
    <row r="201" spans="1:19" ht="22.5" customHeight="1">
      <c r="A201" s="658"/>
      <c r="B201" s="652"/>
      <c r="C201" s="190" t="s">
        <v>566</v>
      </c>
      <c r="D201" s="190" t="s">
        <v>319</v>
      </c>
      <c r="E201" s="191">
        <v>4</v>
      </c>
      <c r="F201" s="192">
        <v>3000000</v>
      </c>
      <c r="G201" s="192">
        <f t="shared" si="10"/>
        <v>12000000</v>
      </c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>
        <f t="shared" si="9"/>
        <v>0</v>
      </c>
    </row>
    <row r="202" spans="1:19" ht="20.45">
      <c r="A202" s="658"/>
      <c r="B202" s="652"/>
      <c r="C202" s="190" t="s">
        <v>567</v>
      </c>
      <c r="D202" s="190" t="s">
        <v>568</v>
      </c>
      <c r="E202" s="191">
        <v>10</v>
      </c>
      <c r="F202" s="192">
        <v>10000000</v>
      </c>
      <c r="G202" s="192">
        <f t="shared" si="10"/>
        <v>100000000</v>
      </c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>
        <f t="shared" si="9"/>
        <v>0</v>
      </c>
    </row>
    <row r="203" spans="1:19" ht="20.45">
      <c r="A203" s="658"/>
      <c r="B203" s="652"/>
      <c r="C203" s="190" t="s">
        <v>569</v>
      </c>
      <c r="D203" s="190" t="s">
        <v>570</v>
      </c>
      <c r="E203" s="191">
        <v>10</v>
      </c>
      <c r="F203" s="192">
        <v>2000000</v>
      </c>
      <c r="G203" s="192">
        <f t="shared" si="10"/>
        <v>20000000</v>
      </c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>
        <f t="shared" si="9"/>
        <v>0</v>
      </c>
    </row>
    <row r="204" spans="1:19" ht="22.5" customHeight="1">
      <c r="A204" s="658"/>
      <c r="B204" s="652"/>
      <c r="C204" s="190" t="s">
        <v>595</v>
      </c>
      <c r="D204" s="190" t="s">
        <v>172</v>
      </c>
      <c r="E204" s="191">
        <v>60</v>
      </c>
      <c r="F204" s="192">
        <v>800000</v>
      </c>
      <c r="G204" s="192">
        <f t="shared" si="10"/>
        <v>48000000</v>
      </c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>
        <f t="shared" si="9"/>
        <v>0</v>
      </c>
    </row>
    <row r="205" spans="1:19" ht="20.45">
      <c r="A205" s="658"/>
      <c r="B205" s="652"/>
      <c r="C205" s="190" t="s">
        <v>596</v>
      </c>
      <c r="D205" s="190" t="s">
        <v>597</v>
      </c>
      <c r="E205" s="191">
        <v>2</v>
      </c>
      <c r="F205" s="192">
        <v>5000000</v>
      </c>
      <c r="G205" s="192">
        <f t="shared" si="10"/>
        <v>10000000</v>
      </c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>
        <f t="shared" si="9"/>
        <v>0</v>
      </c>
    </row>
    <row r="206" spans="1:19" ht="20.45">
      <c r="A206" s="658"/>
      <c r="B206" s="653"/>
      <c r="C206" s="190" t="s">
        <v>599</v>
      </c>
      <c r="D206" s="190" t="s">
        <v>526</v>
      </c>
      <c r="E206" s="191">
        <v>10</v>
      </c>
      <c r="F206" s="192">
        <v>2400000</v>
      </c>
      <c r="G206" s="192">
        <f t="shared" si="10"/>
        <v>24000000</v>
      </c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>
        <f t="shared" si="9"/>
        <v>0</v>
      </c>
    </row>
    <row r="207" spans="1:19" ht="33.75" customHeight="1">
      <c r="A207" s="658"/>
      <c r="B207" s="654" t="s">
        <v>1045</v>
      </c>
      <c r="C207" s="190" t="s">
        <v>586</v>
      </c>
      <c r="D207" s="190" t="s">
        <v>586</v>
      </c>
      <c r="E207" s="191">
        <v>1</v>
      </c>
      <c r="F207" s="192"/>
      <c r="G207" s="192">
        <f t="shared" si="10"/>
        <v>0</v>
      </c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>
        <f t="shared" si="9"/>
        <v>0</v>
      </c>
    </row>
    <row r="208" spans="1:19">
      <c r="A208" s="658"/>
      <c r="B208" s="652"/>
      <c r="C208" s="190" t="s">
        <v>588</v>
      </c>
      <c r="D208" s="190" t="s">
        <v>589</v>
      </c>
      <c r="E208" s="191">
        <v>1</v>
      </c>
      <c r="F208" s="192">
        <v>1697000000</v>
      </c>
      <c r="G208" s="192">
        <f t="shared" si="10"/>
        <v>1697000000</v>
      </c>
      <c r="H208" s="192">
        <v>697000000</v>
      </c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>
        <f t="shared" si="9"/>
        <v>697000000</v>
      </c>
    </row>
    <row r="209" spans="1:19">
      <c r="A209" s="658"/>
      <c r="B209" s="652"/>
      <c r="C209" s="190" t="s">
        <v>590</v>
      </c>
      <c r="D209" s="190" t="s">
        <v>590</v>
      </c>
      <c r="E209" s="191">
        <v>1</v>
      </c>
      <c r="F209" s="192">
        <v>5163000002</v>
      </c>
      <c r="G209" s="192">
        <f t="shared" si="10"/>
        <v>5163000002</v>
      </c>
      <c r="H209" s="192"/>
      <c r="I209" s="192"/>
      <c r="J209" s="192"/>
      <c r="K209" s="192"/>
      <c r="L209" s="192"/>
      <c r="M209" s="192"/>
      <c r="N209" s="192"/>
      <c r="O209" s="192"/>
      <c r="P209" s="192">
        <v>4163000002</v>
      </c>
      <c r="Q209" s="192"/>
      <c r="R209" s="192"/>
      <c r="S209" s="192">
        <f t="shared" si="9"/>
        <v>4163000002</v>
      </c>
    </row>
    <row r="210" spans="1:19">
      <c r="A210" s="658"/>
      <c r="B210" s="652"/>
      <c r="C210" s="190" t="s">
        <v>591</v>
      </c>
      <c r="D210" s="190" t="s">
        <v>592</v>
      </c>
      <c r="E210" s="191">
        <v>1</v>
      </c>
      <c r="F210" s="192">
        <v>700000000</v>
      </c>
      <c r="G210" s="192">
        <f t="shared" si="10"/>
        <v>700000000</v>
      </c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>
        <f t="shared" si="9"/>
        <v>0</v>
      </c>
    </row>
    <row r="211" spans="1:19">
      <c r="A211" s="658"/>
      <c r="B211" s="652"/>
      <c r="C211" s="190" t="s">
        <v>593</v>
      </c>
      <c r="D211" s="190" t="s">
        <v>593</v>
      </c>
      <c r="E211" s="191">
        <v>1</v>
      </c>
      <c r="F211" s="192">
        <v>418000000</v>
      </c>
      <c r="G211" s="192">
        <f t="shared" si="10"/>
        <v>418000000</v>
      </c>
      <c r="H211" s="192">
        <v>65000000</v>
      </c>
      <c r="I211" s="192"/>
      <c r="J211" s="192"/>
      <c r="K211" s="192"/>
      <c r="L211" s="192"/>
      <c r="M211" s="192"/>
      <c r="N211" s="192"/>
      <c r="O211" s="192"/>
      <c r="P211" s="192"/>
      <c r="Q211" s="192"/>
      <c r="R211" s="192">
        <v>53000000</v>
      </c>
      <c r="S211" s="192">
        <f t="shared" si="9"/>
        <v>118000000</v>
      </c>
    </row>
    <row r="212" spans="1:19">
      <c r="A212" s="658"/>
      <c r="B212" s="652"/>
      <c r="C212" s="190" t="s">
        <v>1247</v>
      </c>
      <c r="D212" s="190" t="s">
        <v>1248</v>
      </c>
      <c r="E212" s="191">
        <v>1</v>
      </c>
      <c r="F212" s="192">
        <v>3417000000</v>
      </c>
      <c r="G212" s="192">
        <f t="shared" si="10"/>
        <v>3417000000</v>
      </c>
      <c r="H212" s="192">
        <v>683000000</v>
      </c>
      <c r="I212" s="192"/>
      <c r="J212" s="192"/>
      <c r="K212" s="192"/>
      <c r="L212" s="192"/>
      <c r="M212" s="192"/>
      <c r="N212" s="192"/>
      <c r="O212" s="192"/>
      <c r="P212" s="192"/>
      <c r="Q212" s="192"/>
      <c r="R212" s="192"/>
      <c r="S212" s="192">
        <f t="shared" si="9"/>
        <v>683000000</v>
      </c>
    </row>
    <row r="213" spans="1:19" ht="20.45">
      <c r="A213" s="658"/>
      <c r="B213" s="652"/>
      <c r="C213" s="190" t="s">
        <v>1052</v>
      </c>
      <c r="D213" s="190" t="s">
        <v>1054</v>
      </c>
      <c r="E213" s="191">
        <v>1</v>
      </c>
      <c r="F213" s="192">
        <v>150000000</v>
      </c>
      <c r="G213" s="192">
        <f t="shared" si="10"/>
        <v>150000000</v>
      </c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>
        <f t="shared" si="9"/>
        <v>0</v>
      </c>
    </row>
    <row r="214" spans="1:19">
      <c r="A214" s="658"/>
      <c r="B214" s="652"/>
      <c r="C214" s="190" t="s">
        <v>613</v>
      </c>
      <c r="D214" s="190" t="s">
        <v>614</v>
      </c>
      <c r="E214" s="191">
        <v>1</v>
      </c>
      <c r="F214" s="192">
        <v>500000000</v>
      </c>
      <c r="G214" s="192">
        <f t="shared" si="10"/>
        <v>500000000</v>
      </c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>
        <f t="shared" si="9"/>
        <v>0</v>
      </c>
    </row>
    <row r="215" spans="1:19">
      <c r="A215" s="658"/>
      <c r="B215" s="652"/>
      <c r="C215" s="190" t="s">
        <v>1251</v>
      </c>
      <c r="D215" s="190" t="s">
        <v>1253</v>
      </c>
      <c r="E215" s="191">
        <v>1</v>
      </c>
      <c r="F215" s="192"/>
      <c r="G215" s="192">
        <f t="shared" si="10"/>
        <v>0</v>
      </c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>
        <f t="shared" si="9"/>
        <v>0</v>
      </c>
    </row>
    <row r="216" spans="1:19">
      <c r="A216" s="658"/>
      <c r="B216" s="653"/>
      <c r="C216" s="190" t="s">
        <v>1255</v>
      </c>
      <c r="D216" s="190" t="s">
        <v>1257</v>
      </c>
      <c r="E216" s="191">
        <v>1</v>
      </c>
      <c r="F216" s="192">
        <v>50000000</v>
      </c>
      <c r="G216" s="192">
        <f t="shared" si="10"/>
        <v>50000000</v>
      </c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>
        <f t="shared" si="9"/>
        <v>0</v>
      </c>
    </row>
    <row r="217" spans="1:19" ht="33.75" customHeight="1">
      <c r="A217" s="658"/>
      <c r="B217" s="654" t="s">
        <v>1258</v>
      </c>
      <c r="C217" s="190" t="s">
        <v>603</v>
      </c>
      <c r="D217" s="190" t="s">
        <v>603</v>
      </c>
      <c r="E217" s="191">
        <v>1</v>
      </c>
      <c r="F217" s="192">
        <v>400000000</v>
      </c>
      <c r="G217" s="192">
        <f t="shared" si="10"/>
        <v>400000000</v>
      </c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>
        <f t="shared" si="9"/>
        <v>0</v>
      </c>
    </row>
    <row r="218" spans="1:19" ht="21" thickBot="1">
      <c r="A218" s="658"/>
      <c r="B218" s="659"/>
      <c r="C218" s="201" t="s">
        <v>1063</v>
      </c>
      <c r="D218" s="201" t="s">
        <v>1065</v>
      </c>
      <c r="E218" s="202">
        <v>1</v>
      </c>
      <c r="F218" s="203">
        <v>200000000</v>
      </c>
      <c r="G218" s="203">
        <f t="shared" si="10"/>
        <v>200000000</v>
      </c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>
        <f>SUM(H218:R218)</f>
        <v>0</v>
      </c>
    </row>
    <row r="219" spans="1:19" ht="20.100000000000001" customHeight="1" thickBot="1">
      <c r="A219" s="660" t="s">
        <v>1259</v>
      </c>
      <c r="B219" s="661"/>
      <c r="C219" s="661"/>
      <c r="D219" s="661"/>
      <c r="E219" s="661"/>
      <c r="F219" s="662"/>
      <c r="G219" s="204">
        <f t="shared" ref="G219:S219" si="11">SUM(G176:G218)</f>
        <v>15565000002</v>
      </c>
      <c r="H219" s="204">
        <f t="shared" si="11"/>
        <v>1490000000</v>
      </c>
      <c r="I219" s="204">
        <f t="shared" si="11"/>
        <v>0</v>
      </c>
      <c r="J219" s="204">
        <f t="shared" si="11"/>
        <v>0</v>
      </c>
      <c r="K219" s="204">
        <f t="shared" si="11"/>
        <v>0</v>
      </c>
      <c r="L219" s="204">
        <f t="shared" si="11"/>
        <v>0</v>
      </c>
      <c r="M219" s="204">
        <f t="shared" si="11"/>
        <v>115000000</v>
      </c>
      <c r="N219" s="204">
        <f t="shared" si="11"/>
        <v>0</v>
      </c>
      <c r="O219" s="204">
        <f t="shared" si="11"/>
        <v>0</v>
      </c>
      <c r="P219" s="204">
        <f t="shared" si="11"/>
        <v>4163000002</v>
      </c>
      <c r="Q219" s="204">
        <f t="shared" si="11"/>
        <v>0</v>
      </c>
      <c r="R219" s="204">
        <f t="shared" si="11"/>
        <v>53000000</v>
      </c>
      <c r="S219" s="204">
        <f t="shared" si="11"/>
        <v>5821000002</v>
      </c>
    </row>
    <row r="220" spans="1:19" ht="45" customHeight="1">
      <c r="A220" s="663" t="s">
        <v>114</v>
      </c>
      <c r="B220" s="665" t="s">
        <v>1112</v>
      </c>
      <c r="C220" s="206" t="s">
        <v>1113</v>
      </c>
      <c r="D220" s="206" t="s">
        <v>340</v>
      </c>
      <c r="E220" s="207">
        <v>4</v>
      </c>
      <c r="F220" s="208">
        <v>25000000</v>
      </c>
      <c r="G220" s="208">
        <f t="shared" si="10"/>
        <v>100000000</v>
      </c>
      <c r="H220" s="208"/>
      <c r="I220" s="208"/>
      <c r="J220" s="208"/>
      <c r="K220" s="208"/>
      <c r="L220" s="208"/>
      <c r="M220" s="208">
        <v>22000000</v>
      </c>
      <c r="N220" s="208"/>
      <c r="O220" s="208"/>
      <c r="P220" s="208"/>
      <c r="Q220" s="208"/>
      <c r="R220" s="208"/>
      <c r="S220" s="208">
        <f>SUM(H220:R220)</f>
        <v>22000000</v>
      </c>
    </row>
    <row r="221" spans="1:19" ht="67.5" customHeight="1">
      <c r="A221" s="663"/>
      <c r="B221" s="665"/>
      <c r="C221" s="210" t="s">
        <v>661</v>
      </c>
      <c r="D221" s="210" t="s">
        <v>1114</v>
      </c>
      <c r="E221" s="211">
        <v>4</v>
      </c>
      <c r="F221" s="212">
        <v>4000000</v>
      </c>
      <c r="G221" s="212">
        <f t="shared" si="10"/>
        <v>16000000</v>
      </c>
      <c r="H221" s="212">
        <v>3000000</v>
      </c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>
        <f>SUM(H221:R221)</f>
        <v>3000000</v>
      </c>
    </row>
    <row r="222" spans="1:19" ht="11.25" customHeight="1">
      <c r="A222" s="663"/>
      <c r="B222" s="665"/>
      <c r="C222" s="210" t="s">
        <v>663</v>
      </c>
      <c r="D222" s="210" t="s">
        <v>664</v>
      </c>
      <c r="E222" s="211">
        <v>2</v>
      </c>
      <c r="F222" s="212">
        <v>20000000</v>
      </c>
      <c r="G222" s="212">
        <f t="shared" si="10"/>
        <v>40000000</v>
      </c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>
        <f t="shared" ref="S222:S262" si="12">SUM(H222:R222)</f>
        <v>0</v>
      </c>
    </row>
    <row r="223" spans="1:19" ht="45" customHeight="1">
      <c r="A223" s="663"/>
      <c r="B223" s="665"/>
      <c r="C223" s="210" t="s">
        <v>1116</v>
      </c>
      <c r="D223" s="210" t="s">
        <v>1118</v>
      </c>
      <c r="E223" s="211">
        <v>1</v>
      </c>
      <c r="F223" s="212">
        <v>30000000</v>
      </c>
      <c r="G223" s="212">
        <f t="shared" si="10"/>
        <v>30000000</v>
      </c>
      <c r="H223" s="212"/>
      <c r="I223" s="212"/>
      <c r="J223" s="212"/>
      <c r="K223" s="212"/>
      <c r="L223" s="212"/>
      <c r="M223" s="212"/>
      <c r="N223" s="212"/>
      <c r="O223" s="212"/>
      <c r="P223" s="212"/>
      <c r="Q223" s="212"/>
      <c r="R223" s="212"/>
      <c r="S223" s="212">
        <f t="shared" si="12"/>
        <v>0</v>
      </c>
    </row>
    <row r="224" spans="1:19" ht="67.5" customHeight="1">
      <c r="A224" s="663"/>
      <c r="B224" s="666"/>
      <c r="C224" s="210" t="s">
        <v>1120</v>
      </c>
      <c r="D224" s="210" t="s">
        <v>468</v>
      </c>
      <c r="E224" s="211">
        <v>2</v>
      </c>
      <c r="F224" s="212">
        <v>30000000</v>
      </c>
      <c r="G224" s="212">
        <f t="shared" si="10"/>
        <v>60000000</v>
      </c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>
        <f t="shared" si="12"/>
        <v>0</v>
      </c>
    </row>
    <row r="225" spans="1:19" ht="22.5" customHeight="1">
      <c r="A225" s="663"/>
      <c r="B225" s="668" t="s">
        <v>1072</v>
      </c>
      <c r="C225" s="210" t="s">
        <v>414</v>
      </c>
      <c r="D225" s="210" t="s">
        <v>624</v>
      </c>
      <c r="E225" s="211">
        <v>3</v>
      </c>
      <c r="F225" s="212">
        <v>15000000</v>
      </c>
      <c r="G225" s="212">
        <f t="shared" si="10"/>
        <v>45000000</v>
      </c>
      <c r="H225" s="212"/>
      <c r="I225" s="212"/>
      <c r="J225" s="212"/>
      <c r="K225" s="212"/>
      <c r="L225" s="212"/>
      <c r="M225" s="212"/>
      <c r="N225" s="212"/>
      <c r="O225" s="212"/>
      <c r="P225" s="212"/>
      <c r="Q225" s="212"/>
      <c r="R225" s="212"/>
      <c r="S225" s="212">
        <f t="shared" si="12"/>
        <v>0</v>
      </c>
    </row>
    <row r="226" spans="1:19" ht="11.25" customHeight="1">
      <c r="A226" s="663"/>
      <c r="B226" s="665"/>
      <c r="C226" s="210" t="s">
        <v>627</v>
      </c>
      <c r="D226" s="210" t="s">
        <v>628</v>
      </c>
      <c r="E226" s="211">
        <v>1</v>
      </c>
      <c r="F226" s="212">
        <v>50000000</v>
      </c>
      <c r="G226" s="212">
        <f t="shared" si="10"/>
        <v>50000000</v>
      </c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>
        <f t="shared" si="12"/>
        <v>0</v>
      </c>
    </row>
    <row r="227" spans="1:19" ht="45" customHeight="1">
      <c r="A227" s="663"/>
      <c r="B227" s="665"/>
      <c r="C227" s="210" t="s">
        <v>171</v>
      </c>
      <c r="D227" s="210" t="s">
        <v>1079</v>
      </c>
      <c r="E227" s="211">
        <v>1</v>
      </c>
      <c r="F227" s="212">
        <v>40000000</v>
      </c>
      <c r="G227" s="212">
        <f t="shared" si="10"/>
        <v>40000000</v>
      </c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>
        <f t="shared" si="12"/>
        <v>0</v>
      </c>
    </row>
    <row r="228" spans="1:19" ht="20.45">
      <c r="A228" s="663"/>
      <c r="B228" s="665"/>
      <c r="C228" s="210" t="s">
        <v>1080</v>
      </c>
      <c r="D228" s="210" t="s">
        <v>1081</v>
      </c>
      <c r="E228" s="211">
        <v>1</v>
      </c>
      <c r="F228" s="212">
        <v>50000000</v>
      </c>
      <c r="G228" s="212">
        <f t="shared" si="10"/>
        <v>50000000</v>
      </c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>
        <f t="shared" si="12"/>
        <v>0</v>
      </c>
    </row>
    <row r="229" spans="1:19" ht="33.75" customHeight="1">
      <c r="A229" s="663"/>
      <c r="B229" s="665"/>
      <c r="C229" s="210" t="s">
        <v>1083</v>
      </c>
      <c r="D229" s="210" t="s">
        <v>1083</v>
      </c>
      <c r="E229" s="211">
        <v>1</v>
      </c>
      <c r="F229" s="212">
        <v>50000000</v>
      </c>
      <c r="G229" s="212">
        <f t="shared" si="10"/>
        <v>50000000</v>
      </c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>
        <f t="shared" si="12"/>
        <v>0</v>
      </c>
    </row>
    <row r="230" spans="1:19" ht="20.45">
      <c r="A230" s="663"/>
      <c r="B230" s="665"/>
      <c r="C230" s="210" t="s">
        <v>1086</v>
      </c>
      <c r="D230" s="210" t="s">
        <v>1088</v>
      </c>
      <c r="E230" s="211">
        <v>1</v>
      </c>
      <c r="F230" s="212">
        <v>500000000</v>
      </c>
      <c r="G230" s="212">
        <f t="shared" si="10"/>
        <v>500000000</v>
      </c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>
        <f t="shared" si="12"/>
        <v>0</v>
      </c>
    </row>
    <row r="231" spans="1:19" ht="20.45">
      <c r="A231" s="663"/>
      <c r="B231" s="665"/>
      <c r="C231" s="210" t="s">
        <v>1086</v>
      </c>
      <c r="D231" s="210" t="s">
        <v>1089</v>
      </c>
      <c r="E231" s="211">
        <v>1</v>
      </c>
      <c r="F231" s="212">
        <v>300000000</v>
      </c>
      <c r="G231" s="212">
        <f t="shared" si="10"/>
        <v>300000000</v>
      </c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>
        <f t="shared" si="12"/>
        <v>0</v>
      </c>
    </row>
    <row r="232" spans="1:19" ht="33.75" customHeight="1">
      <c r="A232" s="663"/>
      <c r="B232" s="665"/>
      <c r="C232" s="210" t="s">
        <v>1075</v>
      </c>
      <c r="D232" s="210" t="s">
        <v>1076</v>
      </c>
      <c r="E232" s="211">
        <v>1</v>
      </c>
      <c r="F232" s="212">
        <v>70000000</v>
      </c>
      <c r="G232" s="212">
        <f t="shared" si="10"/>
        <v>70000000</v>
      </c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>
        <f t="shared" si="12"/>
        <v>0</v>
      </c>
    </row>
    <row r="233" spans="1:19" ht="20.45">
      <c r="A233" s="663"/>
      <c r="B233" s="665"/>
      <c r="C233" s="210" t="s">
        <v>1091</v>
      </c>
      <c r="D233" s="210" t="s">
        <v>1093</v>
      </c>
      <c r="E233" s="211">
        <v>1</v>
      </c>
      <c r="F233" s="212">
        <v>80000000</v>
      </c>
      <c r="G233" s="212">
        <f t="shared" si="10"/>
        <v>80000000</v>
      </c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>
        <f t="shared" si="12"/>
        <v>0</v>
      </c>
    </row>
    <row r="234" spans="1:19" ht="20.45">
      <c r="A234" s="663"/>
      <c r="B234" s="665"/>
      <c r="C234" s="210" t="s">
        <v>1262</v>
      </c>
      <c r="D234" s="210" t="s">
        <v>1264</v>
      </c>
      <c r="E234" s="211">
        <v>1</v>
      </c>
      <c r="F234" s="212">
        <v>500000000</v>
      </c>
      <c r="G234" s="212">
        <f t="shared" si="10"/>
        <v>500000000</v>
      </c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>
        <f t="shared" si="12"/>
        <v>0</v>
      </c>
    </row>
    <row r="235" spans="1:19" ht="20.45">
      <c r="A235" s="663"/>
      <c r="B235" s="665"/>
      <c r="C235" s="210" t="s">
        <v>1262</v>
      </c>
      <c r="D235" s="210" t="s">
        <v>1266</v>
      </c>
      <c r="E235" s="211">
        <v>1</v>
      </c>
      <c r="F235" s="212">
        <v>100000000</v>
      </c>
      <c r="G235" s="212">
        <f t="shared" si="10"/>
        <v>100000000</v>
      </c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>
        <f t="shared" si="12"/>
        <v>0</v>
      </c>
    </row>
    <row r="236" spans="1:19" ht="20.45">
      <c r="A236" s="663"/>
      <c r="B236" s="665"/>
      <c r="C236" s="210" t="s">
        <v>1262</v>
      </c>
      <c r="D236" s="210" t="s">
        <v>1268</v>
      </c>
      <c r="E236" s="211">
        <v>1</v>
      </c>
      <c r="F236" s="212">
        <v>120000000</v>
      </c>
      <c r="G236" s="212">
        <f t="shared" si="10"/>
        <v>120000000</v>
      </c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>
        <f t="shared" si="12"/>
        <v>0</v>
      </c>
    </row>
    <row r="237" spans="1:19" ht="20.45">
      <c r="A237" s="663"/>
      <c r="B237" s="665"/>
      <c r="C237" s="210" t="s">
        <v>1262</v>
      </c>
      <c r="D237" s="210" t="s">
        <v>1270</v>
      </c>
      <c r="E237" s="211">
        <v>1</v>
      </c>
      <c r="F237" s="212">
        <v>400000000</v>
      </c>
      <c r="G237" s="212">
        <f t="shared" si="10"/>
        <v>400000000</v>
      </c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>
        <f t="shared" si="12"/>
        <v>0</v>
      </c>
    </row>
    <row r="238" spans="1:19" ht="20.45">
      <c r="A238" s="663"/>
      <c r="B238" s="665"/>
      <c r="C238" s="210" t="s">
        <v>1097</v>
      </c>
      <c r="D238" s="214" t="s">
        <v>1097</v>
      </c>
      <c r="E238" s="211">
        <v>1</v>
      </c>
      <c r="F238" s="212">
        <v>700000000</v>
      </c>
      <c r="G238" s="212">
        <f t="shared" si="10"/>
        <v>700000000</v>
      </c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>
        <f t="shared" si="12"/>
        <v>0</v>
      </c>
    </row>
    <row r="239" spans="1:19" ht="20.45">
      <c r="A239" s="663"/>
      <c r="B239" s="665"/>
      <c r="C239" s="210" t="s">
        <v>1100</v>
      </c>
      <c r="D239" s="214" t="s">
        <v>1100</v>
      </c>
      <c r="E239" s="211">
        <v>1</v>
      </c>
      <c r="F239" s="212">
        <v>2312000000</v>
      </c>
      <c r="G239" s="212">
        <f t="shared" si="10"/>
        <v>2312000000</v>
      </c>
      <c r="H239" s="212">
        <v>812000000</v>
      </c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>
        <f t="shared" si="12"/>
        <v>812000000</v>
      </c>
    </row>
    <row r="240" spans="1:19" ht="20.45">
      <c r="A240" s="663"/>
      <c r="B240" s="665"/>
      <c r="C240" s="210" t="s">
        <v>1103</v>
      </c>
      <c r="D240" s="214" t="s">
        <v>1103</v>
      </c>
      <c r="E240" s="211">
        <v>1</v>
      </c>
      <c r="F240" s="212">
        <v>1201000000</v>
      </c>
      <c r="G240" s="212">
        <f t="shared" si="10"/>
        <v>1201000000</v>
      </c>
      <c r="H240" s="212">
        <v>65000000</v>
      </c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>
        <f t="shared" si="12"/>
        <v>65000000</v>
      </c>
    </row>
    <row r="241" spans="1:19" ht="20.45">
      <c r="A241" s="663"/>
      <c r="B241" s="666"/>
      <c r="C241" s="210" t="s">
        <v>1106</v>
      </c>
      <c r="D241" s="214" t="s">
        <v>1106</v>
      </c>
      <c r="E241" s="211">
        <v>1</v>
      </c>
      <c r="F241" s="212">
        <v>1900000000</v>
      </c>
      <c r="G241" s="212">
        <f t="shared" si="10"/>
        <v>1900000000</v>
      </c>
      <c r="H241" s="212">
        <v>1400000000</v>
      </c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>
        <f t="shared" si="12"/>
        <v>1400000000</v>
      </c>
    </row>
    <row r="242" spans="1:19" ht="33.75" customHeight="1">
      <c r="A242" s="663"/>
      <c r="B242" s="668" t="s">
        <v>671</v>
      </c>
      <c r="C242" s="210" t="s">
        <v>1123</v>
      </c>
      <c r="D242" s="210" t="s">
        <v>1125</v>
      </c>
      <c r="E242" s="211">
        <v>1</v>
      </c>
      <c r="F242" s="212">
        <v>60000000</v>
      </c>
      <c r="G242" s="212">
        <f t="shared" si="10"/>
        <v>60000000</v>
      </c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>
        <f t="shared" si="12"/>
        <v>0</v>
      </c>
    </row>
    <row r="243" spans="1:19" ht="33.75" customHeight="1">
      <c r="A243" s="663"/>
      <c r="B243" s="665"/>
      <c r="C243" s="210" t="s">
        <v>1127</v>
      </c>
      <c r="D243" s="214" t="s">
        <v>1129</v>
      </c>
      <c r="E243" s="211">
        <v>1</v>
      </c>
      <c r="F243" s="212">
        <v>100000000</v>
      </c>
      <c r="G243" s="212">
        <f t="shared" si="10"/>
        <v>100000000</v>
      </c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>
        <f t="shared" si="12"/>
        <v>0</v>
      </c>
    </row>
    <row r="244" spans="1:19" ht="20.45">
      <c r="A244" s="663"/>
      <c r="B244" s="665"/>
      <c r="C244" s="210" t="s">
        <v>1131</v>
      </c>
      <c r="D244" s="214" t="s">
        <v>1133</v>
      </c>
      <c r="E244" s="211">
        <v>1</v>
      </c>
      <c r="F244" s="212">
        <v>60000000</v>
      </c>
      <c r="G244" s="212">
        <f t="shared" si="10"/>
        <v>60000000</v>
      </c>
      <c r="H244" s="212"/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>
        <f t="shared" si="12"/>
        <v>0</v>
      </c>
    </row>
    <row r="245" spans="1:19" ht="20.45">
      <c r="A245" s="663"/>
      <c r="B245" s="665"/>
      <c r="C245" s="214" t="s">
        <v>1135</v>
      </c>
      <c r="D245" s="214" t="s">
        <v>1137</v>
      </c>
      <c r="E245" s="211">
        <v>1</v>
      </c>
      <c r="F245" s="212">
        <v>25000000</v>
      </c>
      <c r="G245" s="212">
        <f t="shared" si="10"/>
        <v>25000000</v>
      </c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>
        <f t="shared" si="12"/>
        <v>0</v>
      </c>
    </row>
    <row r="246" spans="1:19" ht="20.45">
      <c r="A246" s="663"/>
      <c r="B246" s="665"/>
      <c r="C246" s="214" t="s">
        <v>803</v>
      </c>
      <c r="D246" s="214" t="s">
        <v>718</v>
      </c>
      <c r="E246" s="211">
        <v>1</v>
      </c>
      <c r="F246" s="212">
        <v>25000000</v>
      </c>
      <c r="G246" s="212">
        <f t="shared" si="10"/>
        <v>25000000</v>
      </c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>
        <f t="shared" si="12"/>
        <v>0</v>
      </c>
    </row>
    <row r="247" spans="1:19" ht="20.45">
      <c r="A247" s="663"/>
      <c r="B247" s="665"/>
      <c r="C247" s="214" t="s">
        <v>1141</v>
      </c>
      <c r="D247" s="214" t="s">
        <v>1143</v>
      </c>
      <c r="E247" s="211">
        <v>1</v>
      </c>
      <c r="F247" s="212">
        <v>60000000</v>
      </c>
      <c r="G247" s="212">
        <f t="shared" si="10"/>
        <v>60000000</v>
      </c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>
        <f t="shared" si="12"/>
        <v>0</v>
      </c>
    </row>
    <row r="248" spans="1:19" ht="30.6">
      <c r="A248" s="663"/>
      <c r="B248" s="665"/>
      <c r="C248" s="210" t="s">
        <v>1149</v>
      </c>
      <c r="D248" s="214" t="s">
        <v>1151</v>
      </c>
      <c r="E248" s="211">
        <v>1</v>
      </c>
      <c r="F248" s="212">
        <v>80000000</v>
      </c>
      <c r="G248" s="212">
        <f t="shared" si="10"/>
        <v>80000000</v>
      </c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>
        <f t="shared" si="12"/>
        <v>0</v>
      </c>
    </row>
    <row r="249" spans="1:19" ht="20.45">
      <c r="A249" s="663"/>
      <c r="B249" s="665"/>
      <c r="C249" s="210" t="s">
        <v>1141</v>
      </c>
      <c r="D249" s="210" t="s">
        <v>1143</v>
      </c>
      <c r="E249" s="211">
        <v>1</v>
      </c>
      <c r="F249" s="212">
        <v>60000000</v>
      </c>
      <c r="G249" s="212">
        <f t="shared" si="10"/>
        <v>60000000</v>
      </c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>
        <f t="shared" si="12"/>
        <v>0</v>
      </c>
    </row>
    <row r="250" spans="1:19" ht="22.5" customHeight="1">
      <c r="A250" s="663"/>
      <c r="B250" s="665"/>
      <c r="C250" s="210" t="s">
        <v>1141</v>
      </c>
      <c r="D250" s="210" t="s">
        <v>1153</v>
      </c>
      <c r="E250" s="211">
        <v>2</v>
      </c>
      <c r="F250" s="212">
        <v>10000000</v>
      </c>
      <c r="G250" s="212">
        <f t="shared" si="10"/>
        <v>20000000</v>
      </c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>
        <f t="shared" si="12"/>
        <v>0</v>
      </c>
    </row>
    <row r="251" spans="1:19" ht="20.45">
      <c r="A251" s="663"/>
      <c r="B251" s="665"/>
      <c r="C251" s="210" t="s">
        <v>1155</v>
      </c>
      <c r="D251" s="210" t="s">
        <v>1157</v>
      </c>
      <c r="E251" s="211">
        <v>1</v>
      </c>
      <c r="F251" s="212">
        <v>45000000</v>
      </c>
      <c r="G251" s="212">
        <f t="shared" si="10"/>
        <v>45000000</v>
      </c>
      <c r="H251" s="212"/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>
        <f t="shared" si="12"/>
        <v>0</v>
      </c>
    </row>
    <row r="252" spans="1:19" ht="20.45">
      <c r="A252" s="663"/>
      <c r="B252" s="665"/>
      <c r="C252" s="210" t="s">
        <v>1159</v>
      </c>
      <c r="D252" s="214" t="s">
        <v>1133</v>
      </c>
      <c r="E252" s="211">
        <v>1</v>
      </c>
      <c r="F252" s="212">
        <v>30000000</v>
      </c>
      <c r="G252" s="212">
        <f t="shared" si="10"/>
        <v>30000000</v>
      </c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>
        <f t="shared" si="12"/>
        <v>0</v>
      </c>
    </row>
    <row r="253" spans="1:19" ht="20.45">
      <c r="A253" s="663"/>
      <c r="B253" s="665"/>
      <c r="C253" s="210" t="s">
        <v>1162</v>
      </c>
      <c r="D253" s="210" t="s">
        <v>1164</v>
      </c>
      <c r="E253" s="211">
        <v>1</v>
      </c>
      <c r="F253" s="212">
        <v>50000000</v>
      </c>
      <c r="G253" s="212">
        <f t="shared" si="10"/>
        <v>50000000</v>
      </c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>
        <f t="shared" si="12"/>
        <v>0</v>
      </c>
    </row>
    <row r="254" spans="1:19" ht="11.25" customHeight="1">
      <c r="A254" s="663"/>
      <c r="B254" s="665"/>
      <c r="C254" s="210" t="s">
        <v>695</v>
      </c>
      <c r="D254" s="210" t="s">
        <v>1273</v>
      </c>
      <c r="E254" s="211">
        <v>1</v>
      </c>
      <c r="F254" s="212">
        <v>30000000</v>
      </c>
      <c r="G254" s="212">
        <f t="shared" si="10"/>
        <v>30000000</v>
      </c>
      <c r="H254" s="212"/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>
        <f t="shared" si="12"/>
        <v>0</v>
      </c>
    </row>
    <row r="255" spans="1:19" ht="20.45">
      <c r="A255" s="663"/>
      <c r="B255" s="665"/>
      <c r="C255" s="210" t="s">
        <v>1168</v>
      </c>
      <c r="D255" s="210" t="s">
        <v>1170</v>
      </c>
      <c r="E255" s="211">
        <v>3</v>
      </c>
      <c r="F255" s="212">
        <v>5000000</v>
      </c>
      <c r="G255" s="212">
        <f t="shared" si="10"/>
        <v>15000000</v>
      </c>
      <c r="H255" s="212"/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>
        <f t="shared" si="12"/>
        <v>0</v>
      </c>
    </row>
    <row r="256" spans="1:19" ht="11.25" customHeight="1">
      <c r="A256" s="663"/>
      <c r="B256" s="666"/>
      <c r="C256" s="210" t="s">
        <v>1168</v>
      </c>
      <c r="D256" s="210" t="s">
        <v>1172</v>
      </c>
      <c r="E256" s="211">
        <v>1</v>
      </c>
      <c r="F256" s="212">
        <v>30000000</v>
      </c>
      <c r="G256" s="212">
        <f t="shared" si="10"/>
        <v>30000000</v>
      </c>
      <c r="H256" s="212"/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>
        <f t="shared" si="12"/>
        <v>0</v>
      </c>
    </row>
    <row r="257" spans="1:19" ht="22.5" customHeight="1">
      <c r="A257" s="663"/>
      <c r="B257" s="668" t="s">
        <v>1108</v>
      </c>
      <c r="C257" s="210" t="s">
        <v>650</v>
      </c>
      <c r="D257" s="210" t="s">
        <v>651</v>
      </c>
      <c r="E257" s="211">
        <v>1</v>
      </c>
      <c r="F257" s="212">
        <v>100000000</v>
      </c>
      <c r="G257" s="212">
        <f t="shared" si="10"/>
        <v>100000000</v>
      </c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>
        <f t="shared" si="12"/>
        <v>0</v>
      </c>
    </row>
    <row r="258" spans="1:19" ht="33.75" customHeight="1">
      <c r="A258" s="663"/>
      <c r="B258" s="665"/>
      <c r="C258" s="210" t="s">
        <v>650</v>
      </c>
      <c r="D258" s="210" t="s">
        <v>652</v>
      </c>
      <c r="E258" s="211">
        <v>1</v>
      </c>
      <c r="F258" s="212">
        <v>150000000</v>
      </c>
      <c r="G258" s="212">
        <f t="shared" si="10"/>
        <v>150000000</v>
      </c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>
        <f t="shared" si="12"/>
        <v>0</v>
      </c>
    </row>
    <row r="259" spans="1:19" ht="30.6">
      <c r="A259" s="663"/>
      <c r="B259" s="665"/>
      <c r="C259" s="210" t="s">
        <v>653</v>
      </c>
      <c r="D259" s="210" t="s">
        <v>654</v>
      </c>
      <c r="E259" s="211">
        <v>20</v>
      </c>
      <c r="F259" s="212">
        <v>1500000</v>
      </c>
      <c r="G259" s="212">
        <f t="shared" si="10"/>
        <v>30000000</v>
      </c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>
        <f t="shared" si="12"/>
        <v>0</v>
      </c>
    </row>
    <row r="260" spans="1:19" ht="33.75" customHeight="1">
      <c r="A260" s="663"/>
      <c r="B260" s="665"/>
      <c r="C260" s="210" t="s">
        <v>655</v>
      </c>
      <c r="D260" s="210" t="s">
        <v>656</v>
      </c>
      <c r="E260" s="211">
        <v>100</v>
      </c>
      <c r="F260" s="212">
        <v>900000</v>
      </c>
      <c r="G260" s="212">
        <f>+E260*F260</f>
        <v>90000000</v>
      </c>
      <c r="H260" s="212"/>
      <c r="I260" s="212"/>
      <c r="J260" s="212"/>
      <c r="K260" s="212"/>
      <c r="L260" s="212"/>
      <c r="M260" s="212"/>
      <c r="N260" s="212"/>
      <c r="O260" s="212"/>
      <c r="P260" s="212"/>
      <c r="Q260" s="212"/>
      <c r="R260" s="212"/>
      <c r="S260" s="212">
        <f t="shared" si="12"/>
        <v>0</v>
      </c>
    </row>
    <row r="261" spans="1:19" ht="11.25" customHeight="1">
      <c r="A261" s="663"/>
      <c r="B261" s="668" t="s">
        <v>1066</v>
      </c>
      <c r="C261" s="206" t="s">
        <v>643</v>
      </c>
      <c r="D261" s="206" t="s">
        <v>644</v>
      </c>
      <c r="E261" s="207">
        <v>1</v>
      </c>
      <c r="F261" s="208">
        <v>30000000</v>
      </c>
      <c r="G261" s="208">
        <f>+E261*F261</f>
        <v>30000000</v>
      </c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12">
        <f t="shared" si="12"/>
        <v>0</v>
      </c>
    </row>
    <row r="262" spans="1:19" ht="22.5" customHeight="1">
      <c r="A262" s="663"/>
      <c r="B262" s="665"/>
      <c r="C262" s="210" t="s">
        <v>620</v>
      </c>
      <c r="D262" s="210" t="s">
        <v>185</v>
      </c>
      <c r="E262" s="211">
        <v>1</v>
      </c>
      <c r="F262" s="212">
        <v>20000000</v>
      </c>
      <c r="G262" s="212">
        <f>+E262*F262</f>
        <v>20000000</v>
      </c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>
        <f t="shared" si="12"/>
        <v>0</v>
      </c>
    </row>
    <row r="263" spans="1:19" ht="41.45" thickBot="1">
      <c r="A263" s="664"/>
      <c r="B263" s="667"/>
      <c r="C263" s="217" t="s">
        <v>621</v>
      </c>
      <c r="D263" s="217" t="s">
        <v>1071</v>
      </c>
      <c r="E263" s="218">
        <v>1</v>
      </c>
      <c r="F263" s="219">
        <v>96000000</v>
      </c>
      <c r="G263" s="219">
        <f>+E263*F263</f>
        <v>96000000</v>
      </c>
      <c r="H263" s="219"/>
      <c r="I263" s="219"/>
      <c r="J263" s="219"/>
      <c r="K263" s="219"/>
      <c r="L263" s="219"/>
      <c r="M263" s="219">
        <v>24000000</v>
      </c>
      <c r="N263" s="219"/>
      <c r="O263" s="219"/>
      <c r="P263" s="219"/>
      <c r="Q263" s="219"/>
      <c r="R263" s="219"/>
      <c r="S263" s="220">
        <f>SUM(H263:R263)</f>
        <v>24000000</v>
      </c>
    </row>
    <row r="264" spans="1:19" ht="20.100000000000001" customHeight="1" thickBot="1">
      <c r="A264" s="669" t="s">
        <v>1274</v>
      </c>
      <c r="B264" s="670"/>
      <c r="C264" s="670"/>
      <c r="D264" s="670"/>
      <c r="E264" s="670"/>
      <c r="F264" s="671"/>
      <c r="G264" s="221">
        <f t="shared" ref="G264:S264" si="13">SUM(G220:G263)</f>
        <v>9870000000</v>
      </c>
      <c r="H264" s="221">
        <f t="shared" si="13"/>
        <v>2280000000</v>
      </c>
      <c r="I264" s="221">
        <f t="shared" si="13"/>
        <v>0</v>
      </c>
      <c r="J264" s="221">
        <f t="shared" si="13"/>
        <v>0</v>
      </c>
      <c r="K264" s="221">
        <f t="shared" si="13"/>
        <v>0</v>
      </c>
      <c r="L264" s="221">
        <f t="shared" si="13"/>
        <v>0</v>
      </c>
      <c r="M264" s="221">
        <f t="shared" si="13"/>
        <v>46000000</v>
      </c>
      <c r="N264" s="221">
        <f t="shared" si="13"/>
        <v>0</v>
      </c>
      <c r="O264" s="221">
        <f t="shared" si="13"/>
        <v>0</v>
      </c>
      <c r="P264" s="221">
        <f t="shared" si="13"/>
        <v>0</v>
      </c>
      <c r="Q264" s="221">
        <f t="shared" si="13"/>
        <v>0</v>
      </c>
      <c r="R264" s="221">
        <f t="shared" si="13"/>
        <v>0</v>
      </c>
      <c r="S264" s="221">
        <f t="shared" si="13"/>
        <v>2326000000</v>
      </c>
    </row>
    <row r="265" spans="1:19" ht="20.100000000000001" customHeight="1" thickBot="1">
      <c r="A265" s="672" t="s">
        <v>1275</v>
      </c>
      <c r="B265" s="673"/>
      <c r="C265" s="673"/>
      <c r="D265" s="673"/>
      <c r="E265" s="673"/>
      <c r="F265" s="674"/>
      <c r="G265" s="222">
        <f t="shared" ref="G265:S265" si="14">+G37+G175+G219+G264</f>
        <v>234173510197.77002</v>
      </c>
      <c r="H265" s="222">
        <f t="shared" si="14"/>
        <v>9703053303</v>
      </c>
      <c r="I265" s="222">
        <f t="shared" si="14"/>
        <v>150000000</v>
      </c>
      <c r="J265" s="222">
        <f t="shared" si="14"/>
        <v>3400000000</v>
      </c>
      <c r="K265" s="222">
        <f t="shared" si="14"/>
        <v>10040900000</v>
      </c>
      <c r="L265" s="222">
        <f t="shared" si="14"/>
        <v>2390225000</v>
      </c>
      <c r="M265" s="222">
        <f t="shared" si="14"/>
        <v>1966000000</v>
      </c>
      <c r="N265" s="222">
        <f t="shared" si="14"/>
        <v>642000000</v>
      </c>
      <c r="O265" s="222">
        <f t="shared" si="14"/>
        <v>0</v>
      </c>
      <c r="P265" s="222">
        <f t="shared" si="14"/>
        <v>5986794197.8099995</v>
      </c>
      <c r="Q265" s="222">
        <f t="shared" si="14"/>
        <v>300000000</v>
      </c>
      <c r="R265" s="222">
        <f t="shared" si="14"/>
        <v>12985320000</v>
      </c>
      <c r="S265" s="222">
        <f t="shared" si="14"/>
        <v>47564292500.809998</v>
      </c>
    </row>
  </sheetData>
  <mergeCells count="50">
    <mergeCell ref="A1:G1"/>
    <mergeCell ref="H1:J1"/>
    <mergeCell ref="K1:S1"/>
    <mergeCell ref="B261:B263"/>
    <mergeCell ref="A264:F264"/>
    <mergeCell ref="B200:B206"/>
    <mergeCell ref="B207:B216"/>
    <mergeCell ref="B185:B187"/>
    <mergeCell ref="B189:B199"/>
    <mergeCell ref="B173:B174"/>
    <mergeCell ref="A175:F175"/>
    <mergeCell ref="B158:B163"/>
    <mergeCell ref="B164:B172"/>
    <mergeCell ref="B146:B150"/>
    <mergeCell ref="B151:B157"/>
    <mergeCell ref="B138:B141"/>
    <mergeCell ref="A265:F265"/>
    <mergeCell ref="B242:B256"/>
    <mergeCell ref="B257:B260"/>
    <mergeCell ref="B225:B241"/>
    <mergeCell ref="B217:B218"/>
    <mergeCell ref="A219:F219"/>
    <mergeCell ref="A220:A263"/>
    <mergeCell ref="B220:B224"/>
    <mergeCell ref="A176:A218"/>
    <mergeCell ref="B176:B184"/>
    <mergeCell ref="B100:B102"/>
    <mergeCell ref="B78:B82"/>
    <mergeCell ref="B83:B90"/>
    <mergeCell ref="B142:B145"/>
    <mergeCell ref="B127:B132"/>
    <mergeCell ref="B133:B137"/>
    <mergeCell ref="B119:B120"/>
    <mergeCell ref="B121:B126"/>
    <mergeCell ref="A37:F37"/>
    <mergeCell ref="A38:A174"/>
    <mergeCell ref="B38:B46"/>
    <mergeCell ref="B22:B36"/>
    <mergeCell ref="B14:B21"/>
    <mergeCell ref="A3:A36"/>
    <mergeCell ref="B3:B4"/>
    <mergeCell ref="B5:B13"/>
    <mergeCell ref="B63:B70"/>
    <mergeCell ref="B71:B77"/>
    <mergeCell ref="B47:B48"/>
    <mergeCell ref="B49:B57"/>
    <mergeCell ref="B58:B62"/>
    <mergeCell ref="B103:B107"/>
    <mergeCell ref="B108:B118"/>
    <mergeCell ref="B91:B99"/>
  </mergeCells>
  <printOptions horizontalCentered="1"/>
  <pageMargins left="0.31496062992125984" right="0.31496062992125984" top="0.74803149606299213" bottom="0.74803149606299213" header="0.31496062992125984" footer="0.31496062992125984"/>
  <pageSetup scale="50" orientation="landscape" horizontalDpi="360" verticalDpi="360" r:id="rId1"/>
  <rowBreaks count="7" manualBreakCount="7">
    <brk id="37" max="16383" man="1"/>
    <brk id="70" max="16383" man="1"/>
    <brk id="107" max="16383" man="1"/>
    <brk id="145" max="16383" man="1"/>
    <brk id="175" max="16383" man="1"/>
    <brk id="219" max="16383" man="1"/>
    <brk id="2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39997558519241921"/>
  </sheetPr>
  <dimension ref="A1:S265"/>
  <sheetViews>
    <sheetView view="pageBreakPreview" topLeftCell="A259" zoomScaleNormal="100" zoomScaleSheetLayoutView="100" workbookViewId="0">
      <selection activeCell="A265" sqref="A265:F265"/>
    </sheetView>
  </sheetViews>
  <sheetFormatPr defaultColWidth="11.42578125" defaultRowHeight="10.15"/>
  <cols>
    <col min="1" max="1" width="9.7109375" style="142" customWidth="1"/>
    <col min="2" max="2" width="15.42578125" style="224" customWidth="1"/>
    <col min="3" max="3" width="21.85546875" style="224" customWidth="1"/>
    <col min="4" max="4" width="21.140625" style="224" customWidth="1"/>
    <col min="5" max="5" width="8.7109375" style="223" customWidth="1"/>
    <col min="6" max="6" width="11.42578125" style="226" bestFit="1" customWidth="1"/>
    <col min="7" max="7" width="13.140625" style="226" bestFit="1" customWidth="1"/>
    <col min="8" max="8" width="12.28515625" style="142" bestFit="1" customWidth="1"/>
    <col min="9" max="10" width="11.7109375" style="142" customWidth="1"/>
    <col min="11" max="11" width="12.28515625" style="142" bestFit="1" customWidth="1"/>
    <col min="12" max="14" width="11.7109375" style="142" customWidth="1"/>
    <col min="15" max="15" width="10.140625" style="142" customWidth="1"/>
    <col min="16" max="16" width="11.7109375" style="142" customWidth="1"/>
    <col min="17" max="17" width="6.28515625" style="142" customWidth="1"/>
    <col min="18" max="19" width="12.28515625" style="142" bestFit="1" customWidth="1"/>
    <col min="20" max="16384" width="11.42578125" style="142"/>
  </cols>
  <sheetData>
    <row r="1" spans="1:19" ht="31.5" customHeight="1" thickBot="1">
      <c r="A1" s="675" t="s">
        <v>1276</v>
      </c>
      <c r="B1" s="676"/>
      <c r="C1" s="676"/>
      <c r="D1" s="676"/>
      <c r="E1" s="676"/>
      <c r="F1" s="676"/>
      <c r="G1" s="677"/>
      <c r="H1" s="675" t="s">
        <v>1279</v>
      </c>
      <c r="I1" s="676"/>
      <c r="J1" s="677"/>
      <c r="K1" s="675" t="s">
        <v>1279</v>
      </c>
      <c r="L1" s="676"/>
      <c r="M1" s="676"/>
      <c r="N1" s="676"/>
      <c r="O1" s="676"/>
      <c r="P1" s="676"/>
      <c r="Q1" s="676"/>
      <c r="R1" s="676"/>
      <c r="S1" s="677"/>
    </row>
    <row r="2" spans="1:19" s="136" customFormat="1" ht="60.6" thickBot="1">
      <c r="A2" s="128" t="s">
        <v>135</v>
      </c>
      <c r="B2" s="129" t="s">
        <v>139</v>
      </c>
      <c r="C2" s="129" t="s">
        <v>1176</v>
      </c>
      <c r="D2" s="129" t="s">
        <v>144</v>
      </c>
      <c r="E2" s="128" t="s">
        <v>145</v>
      </c>
      <c r="F2" s="131" t="s">
        <v>1178</v>
      </c>
      <c r="G2" s="131" t="s">
        <v>1179</v>
      </c>
      <c r="H2" s="132" t="s">
        <v>1180</v>
      </c>
      <c r="I2" s="133" t="s">
        <v>1181</v>
      </c>
      <c r="J2" s="134" t="s">
        <v>1182</v>
      </c>
      <c r="K2" s="133" t="s">
        <v>1183</v>
      </c>
      <c r="L2" s="134" t="s">
        <v>1184</v>
      </c>
      <c r="M2" s="133" t="s">
        <v>1185</v>
      </c>
      <c r="N2" s="134" t="s">
        <v>1186</v>
      </c>
      <c r="O2" s="133" t="s">
        <v>1187</v>
      </c>
      <c r="P2" s="134" t="s">
        <v>1188</v>
      </c>
      <c r="Q2" s="133" t="s">
        <v>1189</v>
      </c>
      <c r="R2" s="133" t="s">
        <v>1190</v>
      </c>
      <c r="S2" s="135" t="s">
        <v>1191</v>
      </c>
    </row>
    <row r="3" spans="1:19" ht="29.25" customHeight="1">
      <c r="A3" s="632" t="s">
        <v>10</v>
      </c>
      <c r="B3" s="636" t="s">
        <v>685</v>
      </c>
      <c r="C3" s="138" t="s">
        <v>156</v>
      </c>
      <c r="D3" s="138" t="s">
        <v>157</v>
      </c>
      <c r="E3" s="139">
        <v>1</v>
      </c>
      <c r="F3" s="140">
        <v>400000000</v>
      </c>
      <c r="G3" s="140">
        <f>+E3*F3</f>
        <v>400000000</v>
      </c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>
        <f>SUM(H3:R3)</f>
        <v>0</v>
      </c>
    </row>
    <row r="4" spans="1:19" ht="31.5" customHeight="1">
      <c r="A4" s="633"/>
      <c r="B4" s="631"/>
      <c r="C4" s="144" t="s">
        <v>687</v>
      </c>
      <c r="D4" s="144" t="s">
        <v>689</v>
      </c>
      <c r="E4" s="145">
        <v>1</v>
      </c>
      <c r="F4" s="146">
        <v>200000000</v>
      </c>
      <c r="G4" s="146">
        <f t="shared" ref="G4:G67" si="0">+E4*F4</f>
        <v>200000000</v>
      </c>
      <c r="H4" s="148"/>
      <c r="I4" s="146"/>
      <c r="J4" s="146"/>
      <c r="K4" s="146"/>
      <c r="L4" s="146"/>
      <c r="M4" s="146"/>
      <c r="N4" s="146"/>
      <c r="O4" s="146"/>
      <c r="P4" s="146">
        <v>50000000</v>
      </c>
      <c r="Q4" s="146"/>
      <c r="R4" s="146"/>
      <c r="S4" s="146">
        <f t="shared" ref="S4:S33" si="1">SUM(H4:R4)</f>
        <v>50000000</v>
      </c>
    </row>
    <row r="5" spans="1:19" ht="40.9">
      <c r="A5" s="633"/>
      <c r="B5" s="629" t="s">
        <v>690</v>
      </c>
      <c r="C5" s="144" t="s">
        <v>161</v>
      </c>
      <c r="D5" s="144" t="s">
        <v>162</v>
      </c>
      <c r="E5" s="145">
        <v>1</v>
      </c>
      <c r="F5" s="146">
        <v>70000000</v>
      </c>
      <c r="G5" s="146">
        <f t="shared" si="0"/>
        <v>70000000</v>
      </c>
      <c r="H5" s="148">
        <v>70000000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>
        <f t="shared" si="1"/>
        <v>70000000</v>
      </c>
    </row>
    <row r="6" spans="1:19" ht="40.9">
      <c r="A6" s="633"/>
      <c r="B6" s="630"/>
      <c r="C6" s="144" t="s">
        <v>164</v>
      </c>
      <c r="D6" s="144" t="s">
        <v>165</v>
      </c>
      <c r="E6" s="145">
        <v>1</v>
      </c>
      <c r="F6" s="146">
        <v>4000000000</v>
      </c>
      <c r="G6" s="146">
        <f t="shared" si="0"/>
        <v>4000000000</v>
      </c>
      <c r="H6" s="148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>
        <f t="shared" si="1"/>
        <v>0</v>
      </c>
    </row>
    <row r="7" spans="1:19" ht="20.45">
      <c r="A7" s="633"/>
      <c r="B7" s="630"/>
      <c r="C7" s="144" t="s">
        <v>691</v>
      </c>
      <c r="D7" s="144" t="s">
        <v>693</v>
      </c>
      <c r="E7" s="145">
        <v>4</v>
      </c>
      <c r="F7" s="146">
        <v>150000000</v>
      </c>
      <c r="G7" s="146">
        <f t="shared" si="0"/>
        <v>600000000</v>
      </c>
      <c r="H7" s="148"/>
      <c r="I7" s="146">
        <v>150000000</v>
      </c>
      <c r="J7" s="146"/>
      <c r="K7" s="146"/>
      <c r="L7" s="146"/>
      <c r="M7" s="146"/>
      <c r="N7" s="146"/>
      <c r="O7" s="146"/>
      <c r="P7" s="146"/>
      <c r="Q7" s="146"/>
      <c r="R7" s="146"/>
      <c r="S7" s="146">
        <f t="shared" si="1"/>
        <v>150000000</v>
      </c>
    </row>
    <row r="8" spans="1:19" ht="20.45">
      <c r="A8" s="633"/>
      <c r="B8" s="630"/>
      <c r="C8" s="144" t="s">
        <v>695</v>
      </c>
      <c r="D8" s="144" t="s">
        <v>697</v>
      </c>
      <c r="E8" s="145">
        <v>2</v>
      </c>
      <c r="F8" s="146">
        <v>50000000</v>
      </c>
      <c r="G8" s="146">
        <f t="shared" si="0"/>
        <v>100000000</v>
      </c>
      <c r="H8" s="148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>
        <f t="shared" si="1"/>
        <v>0</v>
      </c>
    </row>
    <row r="9" spans="1:19" ht="20.45">
      <c r="A9" s="633"/>
      <c r="B9" s="630"/>
      <c r="C9" s="144" t="s">
        <v>691</v>
      </c>
      <c r="D9" s="144" t="s">
        <v>1196</v>
      </c>
      <c r="E9" s="145">
        <v>4</v>
      </c>
      <c r="F9" s="146">
        <v>50000000</v>
      </c>
      <c r="G9" s="146">
        <f t="shared" si="0"/>
        <v>200000000</v>
      </c>
      <c r="H9" s="146">
        <v>50000000</v>
      </c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>
        <f t="shared" si="1"/>
        <v>50000000</v>
      </c>
    </row>
    <row r="10" spans="1:19">
      <c r="A10" s="633"/>
      <c r="B10" s="630"/>
      <c r="C10" s="144" t="s">
        <v>171</v>
      </c>
      <c r="D10" s="144" t="s">
        <v>172</v>
      </c>
      <c r="E10" s="145">
        <v>100</v>
      </c>
      <c r="F10" s="146">
        <v>560000</v>
      </c>
      <c r="G10" s="146">
        <f t="shared" si="0"/>
        <v>56000000</v>
      </c>
      <c r="H10" s="146">
        <v>14000000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>
        <f t="shared" si="1"/>
        <v>14000000</v>
      </c>
    </row>
    <row r="11" spans="1:19" ht="51">
      <c r="A11" s="633"/>
      <c r="B11" s="630"/>
      <c r="C11" s="144" t="s">
        <v>174</v>
      </c>
      <c r="D11" s="144" t="s">
        <v>175</v>
      </c>
      <c r="E11" s="145">
        <v>1</v>
      </c>
      <c r="F11" s="146">
        <v>36000000</v>
      </c>
      <c r="G11" s="146">
        <f t="shared" si="0"/>
        <v>36000000</v>
      </c>
      <c r="H11" s="148"/>
      <c r="I11" s="146"/>
      <c r="J11" s="146"/>
      <c r="K11" s="146"/>
      <c r="L11" s="146">
        <v>9000000</v>
      </c>
      <c r="M11" s="146"/>
      <c r="N11" s="146"/>
      <c r="O11" s="146"/>
      <c r="P11" s="146"/>
      <c r="Q11" s="146"/>
      <c r="R11" s="146"/>
      <c r="S11" s="146">
        <f t="shared" si="1"/>
        <v>9000000</v>
      </c>
    </row>
    <row r="12" spans="1:19" ht="51">
      <c r="A12" s="633"/>
      <c r="B12" s="630"/>
      <c r="C12" s="144" t="s">
        <v>174</v>
      </c>
      <c r="D12" s="144" t="s">
        <v>176</v>
      </c>
      <c r="E12" s="145">
        <v>4</v>
      </c>
      <c r="F12" s="146">
        <v>2000000</v>
      </c>
      <c r="G12" s="146">
        <f t="shared" si="0"/>
        <v>8000000</v>
      </c>
      <c r="H12" s="148">
        <v>2000000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>
        <f t="shared" si="1"/>
        <v>2000000</v>
      </c>
    </row>
    <row r="13" spans="1:19" ht="20.45">
      <c r="A13" s="633"/>
      <c r="B13" s="631"/>
      <c r="C13" s="144" t="s">
        <v>699</v>
      </c>
      <c r="D13" s="144" t="s">
        <v>701</v>
      </c>
      <c r="E13" s="145">
        <v>200</v>
      </c>
      <c r="F13" s="146">
        <v>3000000</v>
      </c>
      <c r="G13" s="146">
        <f t="shared" si="0"/>
        <v>600000000</v>
      </c>
      <c r="H13" s="148"/>
      <c r="I13" s="146"/>
      <c r="J13" s="146"/>
      <c r="K13" s="146"/>
      <c r="L13" s="146"/>
      <c r="M13" s="146"/>
      <c r="N13" s="146"/>
      <c r="O13" s="146">
        <v>120000000</v>
      </c>
      <c r="P13" s="146"/>
      <c r="Q13" s="146"/>
      <c r="R13" s="146"/>
      <c r="S13" s="146">
        <f t="shared" si="1"/>
        <v>120000000</v>
      </c>
    </row>
    <row r="14" spans="1:19" ht="11.25" customHeight="1">
      <c r="A14" s="633"/>
      <c r="B14" s="629" t="s">
        <v>179</v>
      </c>
      <c r="C14" s="144" t="s">
        <v>225</v>
      </c>
      <c r="D14" s="144" t="s">
        <v>767</v>
      </c>
      <c r="E14" s="145">
        <v>1</v>
      </c>
      <c r="F14" s="146">
        <v>120000000</v>
      </c>
      <c r="G14" s="146">
        <f t="shared" si="0"/>
        <v>120000000</v>
      </c>
      <c r="H14" s="148"/>
      <c r="I14" s="146"/>
      <c r="J14" s="146"/>
      <c r="K14" s="146"/>
      <c r="L14" s="146"/>
      <c r="M14" s="146">
        <v>120000000</v>
      </c>
      <c r="N14" s="146"/>
      <c r="O14" s="146"/>
      <c r="P14" s="146"/>
      <c r="Q14" s="146"/>
      <c r="R14" s="146"/>
      <c r="S14" s="146">
        <f t="shared" si="1"/>
        <v>120000000</v>
      </c>
    </row>
    <row r="15" spans="1:19" ht="30.6">
      <c r="A15" s="633"/>
      <c r="B15" s="630"/>
      <c r="C15" s="144" t="s">
        <v>225</v>
      </c>
      <c r="D15" s="144" t="s">
        <v>706</v>
      </c>
      <c r="E15" s="145">
        <v>1</v>
      </c>
      <c r="F15" s="146">
        <v>150000000</v>
      </c>
      <c r="G15" s="146">
        <f t="shared" si="0"/>
        <v>150000000</v>
      </c>
      <c r="H15" s="148">
        <v>150000000</v>
      </c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>
        <f t="shared" si="1"/>
        <v>150000000</v>
      </c>
    </row>
    <row r="16" spans="1:19" ht="20.45">
      <c r="A16" s="633"/>
      <c r="B16" s="630"/>
      <c r="C16" s="144" t="s">
        <v>708</v>
      </c>
      <c r="D16" s="144" t="s">
        <v>708</v>
      </c>
      <c r="E16" s="145">
        <v>3</v>
      </c>
      <c r="F16" s="146">
        <v>40000000</v>
      </c>
      <c r="G16" s="146">
        <f t="shared" si="0"/>
        <v>120000000</v>
      </c>
      <c r="H16" s="148"/>
      <c r="I16" s="146"/>
      <c r="J16" s="146"/>
      <c r="K16" s="146"/>
      <c r="L16" s="146">
        <v>40000000</v>
      </c>
      <c r="M16" s="146"/>
      <c r="N16" s="146"/>
      <c r="O16" s="146"/>
      <c r="P16" s="146"/>
      <c r="Q16" s="146"/>
      <c r="R16" s="146"/>
      <c r="S16" s="146">
        <f t="shared" si="1"/>
        <v>40000000</v>
      </c>
    </row>
    <row r="17" spans="1:19" ht="30.6">
      <c r="A17" s="633"/>
      <c r="B17" s="630"/>
      <c r="C17" s="144" t="s">
        <v>276</v>
      </c>
      <c r="D17" s="144" t="s">
        <v>277</v>
      </c>
      <c r="E17" s="145">
        <v>1</v>
      </c>
      <c r="F17" s="146">
        <v>200000000</v>
      </c>
      <c r="G17" s="146">
        <f t="shared" si="0"/>
        <v>200000000</v>
      </c>
      <c r="H17" s="148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>
        <f t="shared" si="1"/>
        <v>0</v>
      </c>
    </row>
    <row r="18" spans="1:19" ht="30.6">
      <c r="A18" s="633"/>
      <c r="B18" s="630"/>
      <c r="C18" s="144" t="s">
        <v>278</v>
      </c>
      <c r="D18" s="144" t="s">
        <v>279</v>
      </c>
      <c r="E18" s="145">
        <v>1</v>
      </c>
      <c r="F18" s="146">
        <v>60000000</v>
      </c>
      <c r="G18" s="146">
        <f t="shared" si="0"/>
        <v>60000000</v>
      </c>
      <c r="H18" s="148"/>
      <c r="I18" s="146"/>
      <c r="J18" s="146"/>
      <c r="K18" s="146"/>
      <c r="L18" s="146">
        <v>20000000</v>
      </c>
      <c r="M18" s="146"/>
      <c r="N18" s="146"/>
      <c r="O18" s="146"/>
      <c r="P18" s="146"/>
      <c r="Q18" s="146"/>
      <c r="R18" s="146"/>
      <c r="S18" s="146">
        <f t="shared" si="1"/>
        <v>20000000</v>
      </c>
    </row>
    <row r="19" spans="1:19" ht="40.9">
      <c r="A19" s="633"/>
      <c r="B19" s="630"/>
      <c r="C19" s="144" t="s">
        <v>716</v>
      </c>
      <c r="D19" s="144" t="s">
        <v>718</v>
      </c>
      <c r="E19" s="145">
        <v>1</v>
      </c>
      <c r="F19" s="146">
        <v>30000000</v>
      </c>
      <c r="G19" s="146">
        <f t="shared" si="0"/>
        <v>30000000</v>
      </c>
      <c r="H19" s="148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>
        <f t="shared" si="1"/>
        <v>0</v>
      </c>
    </row>
    <row r="20" spans="1:19" ht="40.9">
      <c r="A20" s="633"/>
      <c r="B20" s="630"/>
      <c r="C20" s="144" t="s">
        <v>721</v>
      </c>
      <c r="D20" s="144" t="s">
        <v>723</v>
      </c>
      <c r="E20" s="145">
        <v>3</v>
      </c>
      <c r="F20" s="146">
        <v>30000000</v>
      </c>
      <c r="G20" s="146">
        <f t="shared" si="0"/>
        <v>90000000</v>
      </c>
      <c r="H20" s="148"/>
      <c r="I20" s="146"/>
      <c r="J20" s="146"/>
      <c r="K20" s="146"/>
      <c r="L20" s="146"/>
      <c r="M20" s="146">
        <v>30000000</v>
      </c>
      <c r="N20" s="146"/>
      <c r="O20" s="146"/>
      <c r="P20" s="146"/>
      <c r="Q20" s="146"/>
      <c r="R20" s="146"/>
      <c r="S20" s="146">
        <f t="shared" si="1"/>
        <v>30000000</v>
      </c>
    </row>
    <row r="21" spans="1:19" ht="40.9">
      <c r="A21" s="633"/>
      <c r="B21" s="631"/>
      <c r="C21" s="144" t="s">
        <v>721</v>
      </c>
      <c r="D21" s="144" t="s">
        <v>725</v>
      </c>
      <c r="E21" s="145">
        <v>10</v>
      </c>
      <c r="F21" s="146">
        <v>2000000</v>
      </c>
      <c r="G21" s="146">
        <f t="shared" si="0"/>
        <v>20000000</v>
      </c>
      <c r="H21" s="148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>
        <f t="shared" si="1"/>
        <v>0</v>
      </c>
    </row>
    <row r="22" spans="1:19" ht="11.25" customHeight="1">
      <c r="A22" s="633"/>
      <c r="B22" s="629" t="s">
        <v>726</v>
      </c>
      <c r="C22" s="144" t="s">
        <v>192</v>
      </c>
      <c r="D22" s="144" t="s">
        <v>193</v>
      </c>
      <c r="E22" s="145">
        <v>1</v>
      </c>
      <c r="F22" s="146">
        <v>450000000</v>
      </c>
      <c r="G22" s="146">
        <f t="shared" si="0"/>
        <v>450000000</v>
      </c>
      <c r="H22" s="148"/>
      <c r="I22" s="146"/>
      <c r="J22" s="146"/>
      <c r="K22" s="146"/>
      <c r="L22" s="146"/>
      <c r="M22" s="146"/>
      <c r="N22" s="146"/>
      <c r="O22" s="146">
        <v>150000000</v>
      </c>
      <c r="P22" s="146"/>
      <c r="Q22" s="146"/>
      <c r="R22" s="146"/>
      <c r="S22" s="146">
        <f t="shared" si="1"/>
        <v>150000000</v>
      </c>
    </row>
    <row r="23" spans="1:19" ht="20.45">
      <c r="A23" s="633"/>
      <c r="B23" s="630"/>
      <c r="C23" s="144" t="s">
        <v>194</v>
      </c>
      <c r="D23" s="144" t="s">
        <v>195</v>
      </c>
      <c r="E23" s="145">
        <v>1</v>
      </c>
      <c r="F23" s="146">
        <v>100000000</v>
      </c>
      <c r="G23" s="146">
        <f t="shared" si="0"/>
        <v>100000000</v>
      </c>
      <c r="H23" s="148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>
        <f t="shared" si="1"/>
        <v>0</v>
      </c>
    </row>
    <row r="24" spans="1:19" ht="20.45">
      <c r="A24" s="633"/>
      <c r="B24" s="630"/>
      <c r="C24" s="144" t="s">
        <v>196</v>
      </c>
      <c r="D24" s="144" t="s">
        <v>197</v>
      </c>
      <c r="E24" s="145">
        <v>3</v>
      </c>
      <c r="F24" s="146">
        <v>15000000</v>
      </c>
      <c r="G24" s="146">
        <f t="shared" si="0"/>
        <v>45000000</v>
      </c>
      <c r="H24" s="148"/>
      <c r="I24" s="146"/>
      <c r="J24" s="146"/>
      <c r="K24" s="146"/>
      <c r="L24" s="146"/>
      <c r="M24" s="146">
        <v>15000000</v>
      </c>
      <c r="N24" s="146"/>
      <c r="O24" s="146"/>
      <c r="P24" s="146"/>
      <c r="Q24" s="146"/>
      <c r="R24" s="146"/>
      <c r="S24" s="146">
        <f t="shared" si="1"/>
        <v>15000000</v>
      </c>
    </row>
    <row r="25" spans="1:19" ht="20.45">
      <c r="A25" s="633"/>
      <c r="B25" s="630"/>
      <c r="C25" s="144" t="s">
        <v>198</v>
      </c>
      <c r="D25" s="144" t="s">
        <v>199</v>
      </c>
      <c r="E25" s="145">
        <v>1</v>
      </c>
      <c r="F25" s="146">
        <v>1500000000</v>
      </c>
      <c r="G25" s="146">
        <f t="shared" si="0"/>
        <v>1500000000</v>
      </c>
      <c r="H25" s="148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>
        <f t="shared" si="1"/>
        <v>0</v>
      </c>
    </row>
    <row r="26" spans="1:19" ht="20.45">
      <c r="A26" s="633"/>
      <c r="B26" s="630"/>
      <c r="C26" s="144" t="s">
        <v>200</v>
      </c>
      <c r="D26" s="144" t="s">
        <v>201</v>
      </c>
      <c r="E26" s="145">
        <v>1000</v>
      </c>
      <c r="F26" s="146">
        <v>25000</v>
      </c>
      <c r="G26" s="146">
        <f t="shared" si="0"/>
        <v>25000000</v>
      </c>
      <c r="H26" s="148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>
        <f t="shared" si="1"/>
        <v>0</v>
      </c>
    </row>
    <row r="27" spans="1:19">
      <c r="A27" s="633"/>
      <c r="B27" s="630"/>
      <c r="C27" s="144" t="s">
        <v>727</v>
      </c>
      <c r="D27" s="144" t="s">
        <v>727</v>
      </c>
      <c r="E27" s="145">
        <v>1</v>
      </c>
      <c r="F27" s="146">
        <v>150000000</v>
      </c>
      <c r="G27" s="146">
        <f t="shared" si="0"/>
        <v>150000000</v>
      </c>
      <c r="H27" s="148"/>
      <c r="I27" s="146"/>
      <c r="J27" s="146"/>
      <c r="K27" s="146"/>
      <c r="L27" s="146">
        <v>50000000</v>
      </c>
      <c r="M27" s="146"/>
      <c r="N27" s="146"/>
      <c r="O27" s="146"/>
      <c r="P27" s="146"/>
      <c r="Q27" s="146"/>
      <c r="R27" s="146"/>
      <c r="S27" s="146">
        <f t="shared" si="1"/>
        <v>50000000</v>
      </c>
    </row>
    <row r="28" spans="1:19" ht="40.9">
      <c r="A28" s="633"/>
      <c r="B28" s="630"/>
      <c r="C28" s="144" t="s">
        <v>729</v>
      </c>
      <c r="D28" s="144" t="s">
        <v>730</v>
      </c>
      <c r="E28" s="145">
        <v>7</v>
      </c>
      <c r="F28" s="146">
        <v>25000000</v>
      </c>
      <c r="G28" s="146">
        <f t="shared" si="0"/>
        <v>175000000</v>
      </c>
      <c r="H28" s="148">
        <v>25000000</v>
      </c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>
        <f t="shared" si="1"/>
        <v>25000000</v>
      </c>
    </row>
    <row r="29" spans="1:19" ht="30.6">
      <c r="A29" s="633"/>
      <c r="B29" s="630"/>
      <c r="C29" s="144" t="s">
        <v>732</v>
      </c>
      <c r="D29" s="144" t="s">
        <v>734</v>
      </c>
      <c r="E29" s="145">
        <v>1</v>
      </c>
      <c r="F29" s="146">
        <v>1400000000</v>
      </c>
      <c r="G29" s="146">
        <f t="shared" si="0"/>
        <v>1400000000</v>
      </c>
      <c r="H29" s="148">
        <v>200000000</v>
      </c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>
        <f t="shared" si="1"/>
        <v>200000000</v>
      </c>
    </row>
    <row r="30" spans="1:19" ht="30.6">
      <c r="A30" s="633"/>
      <c r="B30" s="630"/>
      <c r="C30" s="144" t="s">
        <v>732</v>
      </c>
      <c r="D30" s="144" t="s">
        <v>737</v>
      </c>
      <c r="E30" s="145">
        <v>1</v>
      </c>
      <c r="F30" s="146">
        <v>40000000</v>
      </c>
      <c r="G30" s="146">
        <f t="shared" si="0"/>
        <v>40000000</v>
      </c>
      <c r="H30" s="148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>
        <f t="shared" si="1"/>
        <v>0</v>
      </c>
    </row>
    <row r="31" spans="1:19" ht="30.6">
      <c r="A31" s="633"/>
      <c r="B31" s="630"/>
      <c r="C31" s="144" t="s">
        <v>739</v>
      </c>
      <c r="D31" s="144" t="s">
        <v>741</v>
      </c>
      <c r="E31" s="145">
        <v>3</v>
      </c>
      <c r="F31" s="146">
        <v>80000000</v>
      </c>
      <c r="G31" s="146">
        <f t="shared" si="0"/>
        <v>240000000</v>
      </c>
      <c r="H31" s="148"/>
      <c r="I31" s="146">
        <v>80000000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>
        <f t="shared" si="1"/>
        <v>80000000</v>
      </c>
    </row>
    <row r="32" spans="1:19" ht="20.45">
      <c r="A32" s="633"/>
      <c r="B32" s="630"/>
      <c r="C32" s="144" t="s">
        <v>743</v>
      </c>
      <c r="D32" s="144" t="s">
        <v>745</v>
      </c>
      <c r="E32" s="145">
        <v>1</v>
      </c>
      <c r="F32" s="146">
        <v>80000000</v>
      </c>
      <c r="G32" s="146">
        <f t="shared" si="0"/>
        <v>80000000</v>
      </c>
      <c r="H32" s="148"/>
      <c r="I32" s="146">
        <v>80000000</v>
      </c>
      <c r="J32" s="146"/>
      <c r="K32" s="146"/>
      <c r="L32" s="146"/>
      <c r="M32" s="146"/>
      <c r="N32" s="146"/>
      <c r="O32" s="146"/>
      <c r="P32" s="146"/>
      <c r="Q32" s="146"/>
      <c r="R32" s="146"/>
      <c r="S32" s="146">
        <f t="shared" si="1"/>
        <v>80000000</v>
      </c>
    </row>
    <row r="33" spans="1:19" ht="30.6">
      <c r="A33" s="633"/>
      <c r="B33" s="630"/>
      <c r="C33" s="144" t="s">
        <v>747</v>
      </c>
      <c r="D33" s="144" t="s">
        <v>749</v>
      </c>
      <c r="E33" s="145">
        <v>1</v>
      </c>
      <c r="F33" s="146">
        <v>1000000000</v>
      </c>
      <c r="G33" s="146">
        <f t="shared" si="0"/>
        <v>1000000000</v>
      </c>
      <c r="H33" s="148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>
        <f t="shared" si="1"/>
        <v>0</v>
      </c>
    </row>
    <row r="34" spans="1:19" ht="30.6">
      <c r="A34" s="633"/>
      <c r="B34" s="630"/>
      <c r="C34" s="144" t="s">
        <v>751</v>
      </c>
      <c r="D34" s="144" t="s">
        <v>751</v>
      </c>
      <c r="E34" s="145">
        <v>1</v>
      </c>
      <c r="F34" s="146">
        <v>2000000000</v>
      </c>
      <c r="G34" s="146">
        <f t="shared" si="0"/>
        <v>2000000000</v>
      </c>
      <c r="H34" s="148"/>
      <c r="I34" s="146">
        <v>300000000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>
        <f>SUM(H34:R34)</f>
        <v>300000000</v>
      </c>
    </row>
    <row r="35" spans="1:19" ht="30.6">
      <c r="A35" s="634"/>
      <c r="B35" s="630"/>
      <c r="C35" s="144" t="s">
        <v>810</v>
      </c>
      <c r="D35" s="144" t="s">
        <v>812</v>
      </c>
      <c r="E35" s="145">
        <v>100</v>
      </c>
      <c r="F35" s="146">
        <v>3000000</v>
      </c>
      <c r="G35" s="146">
        <f t="shared" si="0"/>
        <v>300000000</v>
      </c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>
        <f>SUM(H35:R35)</f>
        <v>0</v>
      </c>
    </row>
    <row r="36" spans="1:19" ht="31.15" thickBot="1">
      <c r="A36" s="635"/>
      <c r="B36" s="637"/>
      <c r="C36" s="151" t="s">
        <v>747</v>
      </c>
      <c r="D36" s="151" t="s">
        <v>747</v>
      </c>
      <c r="E36" s="152">
        <v>1</v>
      </c>
      <c r="F36" s="153">
        <v>3200000000</v>
      </c>
      <c r="G36" s="153">
        <f t="shared" si="0"/>
        <v>3200000000</v>
      </c>
      <c r="H36" s="155"/>
      <c r="I36" s="153">
        <v>400000000</v>
      </c>
      <c r="J36" s="153"/>
      <c r="K36" s="153"/>
      <c r="L36" s="153"/>
      <c r="M36" s="153"/>
      <c r="N36" s="153"/>
      <c r="O36" s="153"/>
      <c r="P36" s="153"/>
      <c r="Q36" s="153"/>
      <c r="R36" s="153"/>
      <c r="S36" s="153">
        <f>SUM(H36:R36)</f>
        <v>400000000</v>
      </c>
    </row>
    <row r="37" spans="1:19" ht="10.9" thickBot="1">
      <c r="A37" s="638" t="s">
        <v>1199</v>
      </c>
      <c r="B37" s="639"/>
      <c r="C37" s="639"/>
      <c r="D37" s="639"/>
      <c r="E37" s="639"/>
      <c r="F37" s="640"/>
      <c r="G37" s="157">
        <f>SUM(G3:G36)</f>
        <v>17765000000</v>
      </c>
      <c r="H37" s="158">
        <f t="shared" ref="H37:S37" si="2">SUM(H3:H36)</f>
        <v>511000000</v>
      </c>
      <c r="I37" s="158">
        <f t="shared" si="2"/>
        <v>1010000000</v>
      </c>
      <c r="J37" s="158">
        <f t="shared" si="2"/>
        <v>0</v>
      </c>
      <c r="K37" s="158">
        <f t="shared" si="2"/>
        <v>0</v>
      </c>
      <c r="L37" s="158">
        <f t="shared" si="2"/>
        <v>119000000</v>
      </c>
      <c r="M37" s="158">
        <f t="shared" si="2"/>
        <v>165000000</v>
      </c>
      <c r="N37" s="158">
        <f t="shared" si="2"/>
        <v>0</v>
      </c>
      <c r="O37" s="158">
        <f t="shared" si="2"/>
        <v>270000000</v>
      </c>
      <c r="P37" s="158">
        <f t="shared" si="2"/>
        <v>50000000</v>
      </c>
      <c r="Q37" s="158">
        <f t="shared" si="2"/>
        <v>0</v>
      </c>
      <c r="R37" s="158">
        <f t="shared" si="2"/>
        <v>0</v>
      </c>
      <c r="S37" s="157">
        <f t="shared" si="2"/>
        <v>2125000000</v>
      </c>
    </row>
    <row r="38" spans="1:19" ht="51">
      <c r="A38" s="641" t="s">
        <v>19</v>
      </c>
      <c r="B38" s="644" t="s">
        <v>958</v>
      </c>
      <c r="C38" s="160" t="s">
        <v>477</v>
      </c>
      <c r="D38" s="160" t="s">
        <v>959</v>
      </c>
      <c r="E38" s="161">
        <v>160</v>
      </c>
      <c r="F38" s="162">
        <v>3000000</v>
      </c>
      <c r="G38" s="162">
        <f t="shared" si="0"/>
        <v>480000000</v>
      </c>
      <c r="H38" s="162"/>
      <c r="I38" s="162"/>
      <c r="J38" s="162">
        <v>120000000</v>
      </c>
      <c r="K38" s="162"/>
      <c r="L38" s="162"/>
      <c r="M38" s="162"/>
      <c r="N38" s="162"/>
      <c r="O38" s="162"/>
      <c r="P38" s="162"/>
      <c r="Q38" s="162"/>
      <c r="R38" s="162"/>
      <c r="S38" s="162">
        <f>SUM(H38:R38)</f>
        <v>120000000</v>
      </c>
    </row>
    <row r="39" spans="1:19" ht="40.9">
      <c r="A39" s="642"/>
      <c r="B39" s="645"/>
      <c r="C39" s="164" t="s">
        <v>479</v>
      </c>
      <c r="D39" s="164" t="s">
        <v>480</v>
      </c>
      <c r="E39" s="165">
        <v>1000</v>
      </c>
      <c r="F39" s="166">
        <v>1000000</v>
      </c>
      <c r="G39" s="166">
        <f t="shared" si="0"/>
        <v>1000000000</v>
      </c>
      <c r="H39" s="166"/>
      <c r="I39" s="166"/>
      <c r="J39" s="166">
        <v>200000000</v>
      </c>
      <c r="K39" s="166"/>
      <c r="L39" s="166"/>
      <c r="M39" s="166"/>
      <c r="N39" s="166"/>
      <c r="O39" s="166"/>
      <c r="P39" s="166"/>
      <c r="Q39" s="166"/>
      <c r="R39" s="166"/>
      <c r="S39" s="166">
        <f>SUM(H39:R39)</f>
        <v>200000000</v>
      </c>
    </row>
    <row r="40" spans="1:19" ht="30.6">
      <c r="A40" s="642"/>
      <c r="B40" s="645"/>
      <c r="C40" s="164" t="s">
        <v>481</v>
      </c>
      <c r="D40" s="164" t="s">
        <v>482</v>
      </c>
      <c r="E40" s="165">
        <v>4000</v>
      </c>
      <c r="F40" s="166">
        <v>900000</v>
      </c>
      <c r="G40" s="166">
        <f t="shared" si="0"/>
        <v>3600000000</v>
      </c>
      <c r="H40" s="166">
        <v>250000000</v>
      </c>
      <c r="I40" s="166"/>
      <c r="J40" s="166"/>
      <c r="K40" s="166"/>
      <c r="L40" s="166"/>
      <c r="M40" s="166">
        <v>50000000</v>
      </c>
      <c r="N40" s="166">
        <v>715000000</v>
      </c>
      <c r="O40" s="166"/>
      <c r="P40" s="166"/>
      <c r="Q40" s="166"/>
      <c r="R40" s="166">
        <v>15000000</v>
      </c>
      <c r="S40" s="166">
        <f t="shared" ref="S40:S103" si="3">SUM(H40:R40)</f>
        <v>1030000000</v>
      </c>
    </row>
    <row r="41" spans="1:19" ht="30.6">
      <c r="A41" s="642"/>
      <c r="B41" s="645"/>
      <c r="C41" s="164" t="s">
        <v>483</v>
      </c>
      <c r="D41" s="164" t="s">
        <v>484</v>
      </c>
      <c r="E41" s="165">
        <v>1100</v>
      </c>
      <c r="F41" s="166">
        <v>480000</v>
      </c>
      <c r="G41" s="166">
        <f t="shared" si="0"/>
        <v>528000000</v>
      </c>
      <c r="H41" s="166"/>
      <c r="I41" s="166"/>
      <c r="J41" s="166"/>
      <c r="K41" s="166"/>
      <c r="L41" s="166"/>
      <c r="M41" s="166"/>
      <c r="N41" s="166">
        <v>130000000</v>
      </c>
      <c r="O41" s="166"/>
      <c r="P41" s="166"/>
      <c r="Q41" s="166"/>
      <c r="R41" s="166"/>
      <c r="S41" s="166">
        <f t="shared" si="3"/>
        <v>130000000</v>
      </c>
    </row>
    <row r="42" spans="1:19" ht="40.9">
      <c r="A42" s="642"/>
      <c r="B42" s="645"/>
      <c r="C42" s="164" t="s">
        <v>1201</v>
      </c>
      <c r="D42" s="164" t="s">
        <v>962</v>
      </c>
      <c r="E42" s="165">
        <v>4</v>
      </c>
      <c r="F42" s="166">
        <v>4000000000</v>
      </c>
      <c r="G42" s="166">
        <f t="shared" si="0"/>
        <v>16000000000</v>
      </c>
      <c r="H42" s="166">
        <v>400000000</v>
      </c>
      <c r="I42" s="166"/>
      <c r="J42" s="166">
        <v>3300000000</v>
      </c>
      <c r="K42" s="166"/>
      <c r="L42" s="166"/>
      <c r="M42" s="166"/>
      <c r="N42" s="166"/>
      <c r="O42" s="166"/>
      <c r="P42" s="166"/>
      <c r="Q42" s="166"/>
      <c r="R42" s="166">
        <v>20000000</v>
      </c>
      <c r="S42" s="166">
        <f t="shared" si="3"/>
        <v>3720000000</v>
      </c>
    </row>
    <row r="43" spans="1:19" ht="20.45">
      <c r="A43" s="642"/>
      <c r="B43" s="645"/>
      <c r="C43" s="164" t="s">
        <v>1201</v>
      </c>
      <c r="D43" s="164" t="s">
        <v>1202</v>
      </c>
      <c r="E43" s="165">
        <v>4</v>
      </c>
      <c r="F43" s="166">
        <v>250000000</v>
      </c>
      <c r="G43" s="166">
        <f t="shared" si="0"/>
        <v>1000000000</v>
      </c>
      <c r="H43" s="166"/>
      <c r="I43" s="166"/>
      <c r="J43" s="166">
        <v>200000000</v>
      </c>
      <c r="K43" s="166"/>
      <c r="L43" s="166"/>
      <c r="M43" s="166"/>
      <c r="N43" s="166"/>
      <c r="O43" s="166"/>
      <c r="P43" s="166"/>
      <c r="Q43" s="166"/>
      <c r="R43" s="166"/>
      <c r="S43" s="166">
        <f t="shared" si="3"/>
        <v>200000000</v>
      </c>
    </row>
    <row r="44" spans="1:19" ht="30.6">
      <c r="A44" s="642"/>
      <c r="B44" s="645"/>
      <c r="C44" s="164" t="s">
        <v>487</v>
      </c>
      <c r="D44" s="164" t="s">
        <v>488</v>
      </c>
      <c r="E44" s="165">
        <v>200</v>
      </c>
      <c r="F44" s="166">
        <v>1200000</v>
      </c>
      <c r="G44" s="166">
        <f t="shared" si="0"/>
        <v>240000000</v>
      </c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>
        <f t="shared" si="3"/>
        <v>0</v>
      </c>
    </row>
    <row r="45" spans="1:19" ht="30.6">
      <c r="A45" s="642"/>
      <c r="B45" s="645"/>
      <c r="C45" s="164" t="s">
        <v>489</v>
      </c>
      <c r="D45" s="164" t="s">
        <v>964</v>
      </c>
      <c r="E45" s="165">
        <v>2</v>
      </c>
      <c r="F45" s="166">
        <v>80000000</v>
      </c>
      <c r="G45" s="166">
        <f t="shared" si="0"/>
        <v>160000000</v>
      </c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>
        <f t="shared" si="3"/>
        <v>0</v>
      </c>
    </row>
    <row r="46" spans="1:19">
      <c r="A46" s="642"/>
      <c r="B46" s="646"/>
      <c r="C46" s="164" t="s">
        <v>491</v>
      </c>
      <c r="D46" s="164" t="s">
        <v>436</v>
      </c>
      <c r="E46" s="165">
        <v>4</v>
      </c>
      <c r="F46" s="166">
        <v>200000000</v>
      </c>
      <c r="G46" s="166">
        <f t="shared" si="0"/>
        <v>800000000</v>
      </c>
      <c r="H46" s="166">
        <v>100000000</v>
      </c>
      <c r="I46" s="166"/>
      <c r="J46" s="166"/>
      <c r="K46" s="166"/>
      <c r="L46" s="166"/>
      <c r="M46" s="166">
        <v>50000000</v>
      </c>
      <c r="N46" s="166"/>
      <c r="O46" s="166"/>
      <c r="P46" s="166"/>
      <c r="Q46" s="166"/>
      <c r="R46" s="166"/>
      <c r="S46" s="166">
        <f t="shared" si="3"/>
        <v>150000000</v>
      </c>
    </row>
    <row r="47" spans="1:19" ht="40.9">
      <c r="A47" s="642"/>
      <c r="B47" s="647" t="s">
        <v>966</v>
      </c>
      <c r="C47" s="164" t="s">
        <v>444</v>
      </c>
      <c r="D47" s="164" t="s">
        <v>445</v>
      </c>
      <c r="E47" s="165">
        <v>120</v>
      </c>
      <c r="F47" s="166">
        <v>3000000</v>
      </c>
      <c r="G47" s="166">
        <f t="shared" si="0"/>
        <v>360000000</v>
      </c>
      <c r="H47" s="166">
        <v>80000000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>
        <f t="shared" si="3"/>
        <v>80000000</v>
      </c>
    </row>
    <row r="48" spans="1:19" ht="40.9">
      <c r="A48" s="642"/>
      <c r="B48" s="645"/>
      <c r="C48" s="164" t="s">
        <v>446</v>
      </c>
      <c r="D48" s="164" t="s">
        <v>447</v>
      </c>
      <c r="E48" s="165">
        <v>120</v>
      </c>
      <c r="F48" s="166">
        <v>2000000</v>
      </c>
      <c r="G48" s="166">
        <f t="shared" si="0"/>
        <v>240000000</v>
      </c>
      <c r="H48" s="166">
        <v>50000000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>
        <f t="shared" si="3"/>
        <v>50000000</v>
      </c>
    </row>
    <row r="49" spans="1:19" ht="22.5" customHeight="1">
      <c r="A49" s="642"/>
      <c r="B49" s="647" t="s">
        <v>1204</v>
      </c>
      <c r="C49" s="164" t="s">
        <v>370</v>
      </c>
      <c r="D49" s="164" t="s">
        <v>371</v>
      </c>
      <c r="E49" s="165">
        <v>4</v>
      </c>
      <c r="F49" s="166">
        <v>2000000000</v>
      </c>
      <c r="G49" s="166">
        <f t="shared" si="0"/>
        <v>8000000000</v>
      </c>
      <c r="H49" s="166">
        <v>1650000000</v>
      </c>
      <c r="I49" s="166"/>
      <c r="J49" s="166"/>
      <c r="K49" s="166"/>
      <c r="L49" s="166"/>
      <c r="M49" s="166">
        <v>200000000</v>
      </c>
      <c r="N49" s="166"/>
      <c r="O49" s="166"/>
      <c r="P49" s="166">
        <v>85000000</v>
      </c>
      <c r="Q49" s="166"/>
      <c r="R49" s="166"/>
      <c r="S49" s="166">
        <f t="shared" si="3"/>
        <v>1935000000</v>
      </c>
    </row>
    <row r="50" spans="1:19" ht="20.45">
      <c r="A50" s="642"/>
      <c r="B50" s="645"/>
      <c r="C50" s="164" t="s">
        <v>372</v>
      </c>
      <c r="D50" s="164" t="s">
        <v>373</v>
      </c>
      <c r="E50" s="165">
        <v>4</v>
      </c>
      <c r="F50" s="166">
        <v>362500000</v>
      </c>
      <c r="G50" s="166">
        <f t="shared" si="0"/>
        <v>1450000000</v>
      </c>
      <c r="H50" s="166">
        <v>170000000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>
        <f t="shared" si="3"/>
        <v>170000000</v>
      </c>
    </row>
    <row r="51" spans="1:19" ht="20.45">
      <c r="A51" s="642"/>
      <c r="B51" s="645"/>
      <c r="C51" s="164" t="s">
        <v>374</v>
      </c>
      <c r="D51" s="164" t="s">
        <v>375</v>
      </c>
      <c r="E51" s="165">
        <v>10</v>
      </c>
      <c r="F51" s="166">
        <v>31000000</v>
      </c>
      <c r="G51" s="166">
        <f t="shared" si="0"/>
        <v>310000000</v>
      </c>
      <c r="H51" s="166">
        <v>50000000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>
        <f t="shared" si="3"/>
        <v>50000000</v>
      </c>
    </row>
    <row r="52" spans="1:19">
      <c r="A52" s="642"/>
      <c r="B52" s="645"/>
      <c r="C52" s="164" t="s">
        <v>376</v>
      </c>
      <c r="D52" s="164" t="s">
        <v>377</v>
      </c>
      <c r="E52" s="165">
        <v>5</v>
      </c>
      <c r="F52" s="166">
        <v>200000000</v>
      </c>
      <c r="G52" s="166">
        <f t="shared" si="0"/>
        <v>1000000000</v>
      </c>
      <c r="H52" s="166">
        <v>150000000</v>
      </c>
      <c r="I52" s="166"/>
      <c r="J52" s="166"/>
      <c r="K52" s="166"/>
      <c r="L52" s="166"/>
      <c r="M52" s="166">
        <v>40000000</v>
      </c>
      <c r="N52" s="166"/>
      <c r="O52" s="166"/>
      <c r="P52" s="166"/>
      <c r="Q52" s="166"/>
      <c r="R52" s="166">
        <v>10000000</v>
      </c>
      <c r="S52" s="166">
        <f t="shared" si="3"/>
        <v>200000000</v>
      </c>
    </row>
    <row r="53" spans="1:19" ht="20.45">
      <c r="A53" s="642"/>
      <c r="B53" s="645"/>
      <c r="C53" s="164" t="s">
        <v>378</v>
      </c>
      <c r="D53" s="164" t="s">
        <v>379</v>
      </c>
      <c r="E53" s="165">
        <v>3</v>
      </c>
      <c r="F53" s="166">
        <v>80000000</v>
      </c>
      <c r="G53" s="166">
        <f t="shared" si="0"/>
        <v>240000000</v>
      </c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>
        <f t="shared" si="3"/>
        <v>0</v>
      </c>
    </row>
    <row r="54" spans="1:19" ht="20.45">
      <c r="A54" s="642"/>
      <c r="B54" s="645"/>
      <c r="C54" s="164" t="s">
        <v>380</v>
      </c>
      <c r="D54" s="164" t="s">
        <v>381</v>
      </c>
      <c r="E54" s="165">
        <v>7</v>
      </c>
      <c r="F54" s="167">
        <v>50000000</v>
      </c>
      <c r="G54" s="166">
        <f t="shared" si="0"/>
        <v>350000000</v>
      </c>
      <c r="H54" s="166"/>
      <c r="I54" s="166"/>
      <c r="J54" s="166"/>
      <c r="K54" s="166"/>
      <c r="L54" s="166"/>
      <c r="M54" s="166">
        <v>50000000</v>
      </c>
      <c r="N54" s="166"/>
      <c r="O54" s="166"/>
      <c r="P54" s="166"/>
      <c r="Q54" s="166"/>
      <c r="R54" s="166"/>
      <c r="S54" s="166">
        <f t="shared" si="3"/>
        <v>50000000</v>
      </c>
    </row>
    <row r="55" spans="1:19" ht="30.6">
      <c r="A55" s="642"/>
      <c r="B55" s="645"/>
      <c r="C55" s="164" t="s">
        <v>382</v>
      </c>
      <c r="D55" s="164" t="s">
        <v>383</v>
      </c>
      <c r="E55" s="165">
        <v>1000</v>
      </c>
      <c r="F55" s="166">
        <v>100000</v>
      </c>
      <c r="G55" s="166">
        <f t="shared" si="0"/>
        <v>100000000</v>
      </c>
      <c r="H55" s="166"/>
      <c r="I55" s="166"/>
      <c r="J55" s="166"/>
      <c r="K55" s="166"/>
      <c r="L55" s="166"/>
      <c r="M55" s="166">
        <v>20000000</v>
      </c>
      <c r="N55" s="166"/>
      <c r="O55" s="166"/>
      <c r="P55" s="166"/>
      <c r="Q55" s="166"/>
      <c r="R55" s="166"/>
      <c r="S55" s="166">
        <f t="shared" si="3"/>
        <v>20000000</v>
      </c>
    </row>
    <row r="56" spans="1:19" ht="20.45">
      <c r="A56" s="642"/>
      <c r="B56" s="645"/>
      <c r="C56" s="164" t="s">
        <v>971</v>
      </c>
      <c r="D56" s="164" t="s">
        <v>973</v>
      </c>
      <c r="E56" s="165">
        <v>3</v>
      </c>
      <c r="F56" s="166">
        <v>50000000</v>
      </c>
      <c r="G56" s="166">
        <f t="shared" si="0"/>
        <v>150000000</v>
      </c>
      <c r="H56" s="166"/>
      <c r="I56" s="166"/>
      <c r="J56" s="166"/>
      <c r="K56" s="166"/>
      <c r="L56" s="166"/>
      <c r="M56" s="166">
        <v>50000000</v>
      </c>
      <c r="N56" s="166"/>
      <c r="O56" s="166"/>
      <c r="P56" s="166"/>
      <c r="Q56" s="166"/>
      <c r="R56" s="166"/>
      <c r="S56" s="166">
        <f t="shared" si="3"/>
        <v>50000000</v>
      </c>
    </row>
    <row r="57" spans="1:19" ht="30.6">
      <c r="A57" s="642"/>
      <c r="B57" s="646"/>
      <c r="C57" s="164" t="s">
        <v>975</v>
      </c>
      <c r="D57" s="164" t="s">
        <v>977</v>
      </c>
      <c r="E57" s="165">
        <v>1</v>
      </c>
      <c r="F57" s="166">
        <v>120000000</v>
      </c>
      <c r="G57" s="166">
        <f t="shared" si="0"/>
        <v>120000000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>
        <f t="shared" si="3"/>
        <v>0</v>
      </c>
    </row>
    <row r="58" spans="1:19" ht="20.45">
      <c r="A58" s="642"/>
      <c r="B58" s="647" t="s">
        <v>978</v>
      </c>
      <c r="C58" s="164" t="s">
        <v>971</v>
      </c>
      <c r="D58" s="164" t="s">
        <v>524</v>
      </c>
      <c r="E58" s="165">
        <v>40</v>
      </c>
      <c r="F58" s="166">
        <v>5000000</v>
      </c>
      <c r="G58" s="166">
        <f t="shared" si="0"/>
        <v>200000000</v>
      </c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>
        <f t="shared" si="3"/>
        <v>0</v>
      </c>
    </row>
    <row r="59" spans="1:19" ht="20.45">
      <c r="A59" s="642"/>
      <c r="B59" s="645"/>
      <c r="C59" s="164" t="s">
        <v>979</v>
      </c>
      <c r="D59" s="164" t="s">
        <v>980</v>
      </c>
      <c r="E59" s="165">
        <v>2</v>
      </c>
      <c r="F59" s="166">
        <v>120000000</v>
      </c>
      <c r="G59" s="166">
        <f t="shared" si="0"/>
        <v>240000000</v>
      </c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>
        <f t="shared" si="3"/>
        <v>0</v>
      </c>
    </row>
    <row r="60" spans="1:19" ht="20.45">
      <c r="A60" s="642"/>
      <c r="B60" s="645"/>
      <c r="C60" s="164" t="s">
        <v>982</v>
      </c>
      <c r="D60" s="164" t="s">
        <v>375</v>
      </c>
      <c r="E60" s="165">
        <v>4</v>
      </c>
      <c r="F60" s="166">
        <v>60000000</v>
      </c>
      <c r="G60" s="166">
        <f t="shared" si="0"/>
        <v>240000000</v>
      </c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>
        <f t="shared" si="3"/>
        <v>0</v>
      </c>
    </row>
    <row r="61" spans="1:19">
      <c r="A61" s="642"/>
      <c r="B61" s="645"/>
      <c r="C61" s="164" t="s">
        <v>493</v>
      </c>
      <c r="D61" s="164" t="s">
        <v>494</v>
      </c>
      <c r="E61" s="165">
        <v>20</v>
      </c>
      <c r="F61" s="166">
        <v>4000000</v>
      </c>
      <c r="G61" s="166">
        <f t="shared" si="0"/>
        <v>80000000</v>
      </c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>
        <f t="shared" si="3"/>
        <v>0</v>
      </c>
    </row>
    <row r="62" spans="1:19" ht="20.45">
      <c r="A62" s="642"/>
      <c r="B62" s="646"/>
      <c r="C62" s="164" t="s">
        <v>370</v>
      </c>
      <c r="D62" s="164" t="s">
        <v>983</v>
      </c>
      <c r="E62" s="165">
        <v>5</v>
      </c>
      <c r="F62" s="166">
        <v>60000000</v>
      </c>
      <c r="G62" s="166">
        <f t="shared" si="0"/>
        <v>300000000</v>
      </c>
      <c r="H62" s="166"/>
      <c r="I62" s="166"/>
      <c r="J62" s="166"/>
      <c r="K62" s="166"/>
      <c r="L62" s="166"/>
      <c r="M62" s="166">
        <v>60000000</v>
      </c>
      <c r="N62" s="166"/>
      <c r="O62" s="166"/>
      <c r="P62" s="166"/>
      <c r="Q62" s="166"/>
      <c r="R62" s="166"/>
      <c r="S62" s="166">
        <f t="shared" si="3"/>
        <v>60000000</v>
      </c>
    </row>
    <row r="63" spans="1:19" ht="11.25" customHeight="1">
      <c r="A63" s="642"/>
      <c r="B63" s="645" t="s">
        <v>754</v>
      </c>
      <c r="C63" s="169" t="s">
        <v>756</v>
      </c>
      <c r="D63" s="169" t="s">
        <v>756</v>
      </c>
      <c r="E63" s="170">
        <v>1</v>
      </c>
      <c r="F63" s="171">
        <v>280000000</v>
      </c>
      <c r="G63" s="171">
        <f t="shared" si="0"/>
        <v>280000000</v>
      </c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66">
        <f t="shared" si="3"/>
        <v>0</v>
      </c>
    </row>
    <row r="64" spans="1:19">
      <c r="A64" s="642"/>
      <c r="B64" s="645"/>
      <c r="C64" s="164" t="s">
        <v>211</v>
      </c>
      <c r="D64" s="164" t="s">
        <v>211</v>
      </c>
      <c r="E64" s="165">
        <v>1</v>
      </c>
      <c r="F64" s="166">
        <v>100000000</v>
      </c>
      <c r="G64" s="166">
        <f t="shared" si="0"/>
        <v>100000000</v>
      </c>
      <c r="H64" s="166">
        <v>50000000</v>
      </c>
      <c r="I64" s="166"/>
      <c r="J64" s="166"/>
      <c r="K64" s="166"/>
      <c r="L64" s="166"/>
      <c r="M64" s="166">
        <v>50000000</v>
      </c>
      <c r="N64" s="166"/>
      <c r="O64" s="166"/>
      <c r="P64" s="166"/>
      <c r="Q64" s="166"/>
      <c r="R64" s="166"/>
      <c r="S64" s="166">
        <f t="shared" si="3"/>
        <v>100000000</v>
      </c>
    </row>
    <row r="65" spans="1:19">
      <c r="A65" s="642"/>
      <c r="B65" s="645"/>
      <c r="C65" s="164" t="s">
        <v>212</v>
      </c>
      <c r="D65" s="164" t="s">
        <v>212</v>
      </c>
      <c r="E65" s="165">
        <v>1</v>
      </c>
      <c r="F65" s="166">
        <v>80000000</v>
      </c>
      <c r="G65" s="166">
        <f t="shared" si="0"/>
        <v>80000000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>
        <f t="shared" si="3"/>
        <v>0</v>
      </c>
    </row>
    <row r="66" spans="1:19" ht="30.6">
      <c r="A66" s="642"/>
      <c r="B66" s="645"/>
      <c r="C66" s="164" t="s">
        <v>213</v>
      </c>
      <c r="D66" s="164" t="s">
        <v>214</v>
      </c>
      <c r="E66" s="165">
        <v>4</v>
      </c>
      <c r="F66" s="166">
        <v>155000000</v>
      </c>
      <c r="G66" s="166">
        <f t="shared" si="0"/>
        <v>620000000</v>
      </c>
      <c r="H66" s="166">
        <v>100000000</v>
      </c>
      <c r="I66" s="166"/>
      <c r="J66" s="166"/>
      <c r="K66" s="166"/>
      <c r="L66" s="166"/>
      <c r="M66" s="166">
        <v>65000000</v>
      </c>
      <c r="N66" s="166"/>
      <c r="O66" s="166"/>
      <c r="P66" s="166"/>
      <c r="Q66" s="166"/>
      <c r="R66" s="166"/>
      <c r="S66" s="166">
        <f t="shared" si="3"/>
        <v>165000000</v>
      </c>
    </row>
    <row r="67" spans="1:19" ht="30.6">
      <c r="A67" s="642"/>
      <c r="B67" s="645"/>
      <c r="C67" s="164" t="s">
        <v>215</v>
      </c>
      <c r="D67" s="164" t="s">
        <v>216</v>
      </c>
      <c r="E67" s="165">
        <v>4</v>
      </c>
      <c r="F67" s="166">
        <v>50000000</v>
      </c>
      <c r="G67" s="166">
        <f t="shared" si="0"/>
        <v>200000000</v>
      </c>
      <c r="H67" s="166"/>
      <c r="I67" s="166"/>
      <c r="J67" s="166"/>
      <c r="K67" s="166"/>
      <c r="L67" s="166"/>
      <c r="M67" s="166">
        <v>50000000</v>
      </c>
      <c r="N67" s="166"/>
      <c r="O67" s="166"/>
      <c r="P67" s="166"/>
      <c r="Q67" s="166"/>
      <c r="R67" s="166"/>
      <c r="S67" s="166">
        <f t="shared" si="3"/>
        <v>50000000</v>
      </c>
    </row>
    <row r="68" spans="1:19" ht="20.45">
      <c r="A68" s="642"/>
      <c r="B68" s="645"/>
      <c r="C68" s="164" t="s">
        <v>217</v>
      </c>
      <c r="D68" s="164" t="s">
        <v>218</v>
      </c>
      <c r="E68" s="165">
        <v>3</v>
      </c>
      <c r="F68" s="166">
        <v>50000000</v>
      </c>
      <c r="G68" s="166">
        <f t="shared" ref="G68:G131" si="4">+E68*F68</f>
        <v>150000000</v>
      </c>
      <c r="H68" s="166">
        <v>20000000</v>
      </c>
      <c r="I68" s="166"/>
      <c r="J68" s="166"/>
      <c r="K68" s="166"/>
      <c r="L68" s="166"/>
      <c r="M68" s="166">
        <v>15000000</v>
      </c>
      <c r="N68" s="166"/>
      <c r="O68" s="166"/>
      <c r="P68" s="166"/>
      <c r="Q68" s="166"/>
      <c r="R68" s="166"/>
      <c r="S68" s="166">
        <f t="shared" si="3"/>
        <v>35000000</v>
      </c>
    </row>
    <row r="69" spans="1:19" ht="20.45">
      <c r="A69" s="642"/>
      <c r="B69" s="645"/>
      <c r="C69" s="164" t="s">
        <v>759</v>
      </c>
      <c r="D69" s="164" t="s">
        <v>761</v>
      </c>
      <c r="E69" s="165">
        <v>3</v>
      </c>
      <c r="F69" s="166">
        <v>40000000</v>
      </c>
      <c r="G69" s="166">
        <f t="shared" si="4"/>
        <v>120000000</v>
      </c>
      <c r="H69" s="166"/>
      <c r="I69" s="166">
        <v>40000000</v>
      </c>
      <c r="J69" s="166"/>
      <c r="K69" s="166"/>
      <c r="L69" s="166"/>
      <c r="M69" s="166"/>
      <c r="N69" s="166"/>
      <c r="O69" s="166"/>
      <c r="P69" s="166"/>
      <c r="Q69" s="166"/>
      <c r="R69" s="166"/>
      <c r="S69" s="166">
        <f t="shared" si="3"/>
        <v>40000000</v>
      </c>
    </row>
    <row r="70" spans="1:19">
      <c r="A70" s="642"/>
      <c r="B70" s="646"/>
      <c r="C70" s="164" t="s">
        <v>172</v>
      </c>
      <c r="D70" s="164" t="s">
        <v>172</v>
      </c>
      <c r="E70" s="165">
        <v>60</v>
      </c>
      <c r="F70" s="166">
        <v>1500000</v>
      </c>
      <c r="G70" s="166">
        <f t="shared" si="4"/>
        <v>90000000</v>
      </c>
      <c r="H70" s="166"/>
      <c r="I70" s="166"/>
      <c r="J70" s="166"/>
      <c r="K70" s="166"/>
      <c r="L70" s="166"/>
      <c r="M70" s="166">
        <v>30000000</v>
      </c>
      <c r="N70" s="166"/>
      <c r="O70" s="166"/>
      <c r="P70" s="166"/>
      <c r="Q70" s="166"/>
      <c r="R70" s="166"/>
      <c r="S70" s="166">
        <f t="shared" si="3"/>
        <v>30000000</v>
      </c>
    </row>
    <row r="71" spans="1:19" ht="30.6">
      <c r="A71" s="642"/>
      <c r="B71" s="647" t="s">
        <v>919</v>
      </c>
      <c r="C71" s="164" t="s">
        <v>417</v>
      </c>
      <c r="D71" s="164" t="s">
        <v>418</v>
      </c>
      <c r="E71" s="165">
        <v>1</v>
      </c>
      <c r="F71" s="166">
        <v>50000000</v>
      </c>
      <c r="G71" s="166">
        <f t="shared" si="4"/>
        <v>50000000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>
        <f t="shared" si="3"/>
        <v>0</v>
      </c>
    </row>
    <row r="72" spans="1:19" ht="30.6">
      <c r="A72" s="642"/>
      <c r="B72" s="645"/>
      <c r="C72" s="164" t="s">
        <v>419</v>
      </c>
      <c r="D72" s="164" t="s">
        <v>340</v>
      </c>
      <c r="E72" s="165">
        <v>2</v>
      </c>
      <c r="F72" s="166">
        <v>60000000</v>
      </c>
      <c r="G72" s="166">
        <f t="shared" si="4"/>
        <v>120000000</v>
      </c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>
        <f t="shared" si="3"/>
        <v>0</v>
      </c>
    </row>
    <row r="73" spans="1:19" ht="30.6">
      <c r="A73" s="642"/>
      <c r="B73" s="645"/>
      <c r="C73" s="164" t="s">
        <v>923</v>
      </c>
      <c r="D73" s="164" t="s">
        <v>423</v>
      </c>
      <c r="E73" s="165">
        <v>2</v>
      </c>
      <c r="F73" s="166">
        <v>40000000</v>
      </c>
      <c r="G73" s="166">
        <f t="shared" si="4"/>
        <v>80000000</v>
      </c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>
        <f t="shared" si="3"/>
        <v>0</v>
      </c>
    </row>
    <row r="74" spans="1:19" ht="30.6">
      <c r="A74" s="642"/>
      <c r="B74" s="645"/>
      <c r="C74" s="164" t="s">
        <v>772</v>
      </c>
      <c r="D74" s="164" t="s">
        <v>774</v>
      </c>
      <c r="E74" s="165">
        <v>1</v>
      </c>
      <c r="F74" s="166">
        <v>400000000</v>
      </c>
      <c r="G74" s="166">
        <f t="shared" si="4"/>
        <v>400000000</v>
      </c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>
        <f t="shared" si="3"/>
        <v>0</v>
      </c>
    </row>
    <row r="75" spans="1:19" ht="30.6">
      <c r="A75" s="642"/>
      <c r="B75" s="645"/>
      <c r="C75" s="164" t="s">
        <v>924</v>
      </c>
      <c r="D75" s="164" t="s">
        <v>925</v>
      </c>
      <c r="E75" s="165">
        <v>3</v>
      </c>
      <c r="F75" s="166">
        <v>70000000</v>
      </c>
      <c r="G75" s="166">
        <f t="shared" si="4"/>
        <v>210000000</v>
      </c>
      <c r="H75" s="166">
        <v>40000000</v>
      </c>
      <c r="I75" s="166"/>
      <c r="J75" s="166"/>
      <c r="K75" s="166"/>
      <c r="L75" s="166"/>
      <c r="M75" s="166">
        <v>30000000</v>
      </c>
      <c r="N75" s="166"/>
      <c r="O75" s="166"/>
      <c r="P75" s="166"/>
      <c r="Q75" s="166"/>
      <c r="R75" s="166"/>
      <c r="S75" s="166">
        <f t="shared" si="3"/>
        <v>70000000</v>
      </c>
    </row>
    <row r="76" spans="1:19" ht="20.45">
      <c r="A76" s="642"/>
      <c r="B76" s="645"/>
      <c r="C76" s="164" t="s">
        <v>1208</v>
      </c>
      <c r="D76" s="164" t="s">
        <v>1210</v>
      </c>
      <c r="E76" s="165">
        <v>3</v>
      </c>
      <c r="F76" s="166">
        <v>80000000</v>
      </c>
      <c r="G76" s="166">
        <f t="shared" si="4"/>
        <v>240000000</v>
      </c>
      <c r="H76" s="166">
        <v>30000000</v>
      </c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>
        <f t="shared" si="3"/>
        <v>30000000</v>
      </c>
    </row>
    <row r="77" spans="1:19" ht="20.45">
      <c r="A77" s="642"/>
      <c r="B77" s="646"/>
      <c r="C77" s="164" t="s">
        <v>928</v>
      </c>
      <c r="D77" s="164" t="s">
        <v>977</v>
      </c>
      <c r="E77" s="165">
        <v>1</v>
      </c>
      <c r="F77" s="166">
        <v>80000000</v>
      </c>
      <c r="G77" s="166">
        <f t="shared" si="4"/>
        <v>80000000</v>
      </c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>
        <f t="shared" si="3"/>
        <v>0</v>
      </c>
    </row>
    <row r="78" spans="1:19" ht="11.25" customHeight="1">
      <c r="A78" s="642"/>
      <c r="B78" s="647" t="s">
        <v>791</v>
      </c>
      <c r="C78" s="164" t="s">
        <v>254</v>
      </c>
      <c r="D78" s="164" t="s">
        <v>255</v>
      </c>
      <c r="E78" s="165">
        <v>48</v>
      </c>
      <c r="F78" s="166">
        <v>6000000</v>
      </c>
      <c r="G78" s="166">
        <f t="shared" si="4"/>
        <v>288000000</v>
      </c>
      <c r="H78" s="166">
        <v>72000000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>
        <f t="shared" si="3"/>
        <v>72000000</v>
      </c>
    </row>
    <row r="79" spans="1:19" ht="30.6">
      <c r="A79" s="642"/>
      <c r="B79" s="645"/>
      <c r="C79" s="164" t="s">
        <v>256</v>
      </c>
      <c r="D79" s="164" t="s">
        <v>257</v>
      </c>
      <c r="E79" s="165">
        <v>48</v>
      </c>
      <c r="F79" s="166">
        <v>6000000</v>
      </c>
      <c r="G79" s="166">
        <f t="shared" si="4"/>
        <v>288000000</v>
      </c>
      <c r="H79" s="166">
        <v>72000000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>
        <f t="shared" si="3"/>
        <v>72000000</v>
      </c>
    </row>
    <row r="80" spans="1:19" ht="30.6">
      <c r="A80" s="642"/>
      <c r="B80" s="645"/>
      <c r="C80" s="164" t="s">
        <v>258</v>
      </c>
      <c r="D80" s="164" t="s">
        <v>259</v>
      </c>
      <c r="E80" s="165">
        <v>16</v>
      </c>
      <c r="F80" s="166">
        <v>10000000</v>
      </c>
      <c r="G80" s="166">
        <f t="shared" si="4"/>
        <v>160000000</v>
      </c>
      <c r="H80" s="166">
        <v>30000000</v>
      </c>
      <c r="I80" s="166"/>
      <c r="J80" s="166"/>
      <c r="K80" s="166">
        <v>10000000</v>
      </c>
      <c r="L80" s="166"/>
      <c r="M80" s="166"/>
      <c r="N80" s="166"/>
      <c r="O80" s="166"/>
      <c r="P80" s="166"/>
      <c r="Q80" s="166"/>
      <c r="R80" s="166"/>
      <c r="S80" s="166">
        <f t="shared" si="3"/>
        <v>40000000</v>
      </c>
    </row>
    <row r="81" spans="1:19" ht="40.9">
      <c r="A81" s="642"/>
      <c r="B81" s="645"/>
      <c r="C81" s="164" t="s">
        <v>260</v>
      </c>
      <c r="D81" s="164" t="s">
        <v>261</v>
      </c>
      <c r="E81" s="165">
        <v>3</v>
      </c>
      <c r="F81" s="166">
        <v>20000000</v>
      </c>
      <c r="G81" s="166">
        <f t="shared" si="4"/>
        <v>60000000</v>
      </c>
      <c r="H81" s="166">
        <v>20000000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>
        <f t="shared" si="3"/>
        <v>20000000</v>
      </c>
    </row>
    <row r="82" spans="1:19" ht="51">
      <c r="A82" s="642"/>
      <c r="B82" s="646"/>
      <c r="C82" s="164" t="s">
        <v>792</v>
      </c>
      <c r="D82" s="164" t="s">
        <v>794</v>
      </c>
      <c r="E82" s="165">
        <v>1</v>
      </c>
      <c r="F82" s="166">
        <v>400000000</v>
      </c>
      <c r="G82" s="166">
        <f t="shared" si="4"/>
        <v>400000000</v>
      </c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>
        <f t="shared" si="3"/>
        <v>0</v>
      </c>
    </row>
    <row r="83" spans="1:19" ht="51">
      <c r="A83" s="642"/>
      <c r="B83" s="647" t="s">
        <v>926</v>
      </c>
      <c r="C83" s="164" t="s">
        <v>932</v>
      </c>
      <c r="D83" s="164" t="s">
        <v>934</v>
      </c>
      <c r="E83" s="165">
        <v>3</v>
      </c>
      <c r="F83" s="166">
        <v>10000000</v>
      </c>
      <c r="G83" s="166">
        <f t="shared" si="4"/>
        <v>30000000</v>
      </c>
      <c r="H83" s="166">
        <v>10000000</v>
      </c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>
        <f t="shared" si="3"/>
        <v>10000000</v>
      </c>
    </row>
    <row r="84" spans="1:19" ht="20.45">
      <c r="A84" s="642"/>
      <c r="B84" s="645"/>
      <c r="C84" s="164" t="s">
        <v>225</v>
      </c>
      <c r="D84" s="164" t="s">
        <v>767</v>
      </c>
      <c r="E84" s="165">
        <v>1</v>
      </c>
      <c r="F84" s="166">
        <v>20000000</v>
      </c>
      <c r="G84" s="166">
        <f t="shared" si="4"/>
        <v>20000000</v>
      </c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>
        <f t="shared" si="3"/>
        <v>0</v>
      </c>
    </row>
    <row r="85" spans="1:19" ht="40.9">
      <c r="A85" s="642"/>
      <c r="B85" s="645"/>
      <c r="C85" s="164" t="s">
        <v>936</v>
      </c>
      <c r="D85" s="164" t="s">
        <v>465</v>
      </c>
      <c r="E85" s="165">
        <v>3000</v>
      </c>
      <c r="F85" s="166">
        <v>409667</v>
      </c>
      <c r="G85" s="166">
        <f t="shared" si="4"/>
        <v>1229001000</v>
      </c>
      <c r="H85" s="166">
        <v>60000000</v>
      </c>
      <c r="I85" s="166"/>
      <c r="J85" s="166"/>
      <c r="K85" s="166">
        <v>315001000</v>
      </c>
      <c r="L85" s="166"/>
      <c r="M85" s="166"/>
      <c r="N85" s="166"/>
      <c r="O85" s="166"/>
      <c r="P85" s="166"/>
      <c r="Q85" s="166"/>
      <c r="R85" s="166"/>
      <c r="S85" s="166">
        <f t="shared" si="3"/>
        <v>375001000</v>
      </c>
    </row>
    <row r="86" spans="1:19" ht="20.45">
      <c r="A86" s="642"/>
      <c r="B86" s="645"/>
      <c r="C86" s="164" t="s">
        <v>938</v>
      </c>
      <c r="D86" s="164" t="s">
        <v>432</v>
      </c>
      <c r="E86" s="165">
        <v>25000</v>
      </c>
      <c r="F86" s="166">
        <v>3951660.3678323999</v>
      </c>
      <c r="G86" s="166">
        <f t="shared" si="4"/>
        <v>98791509195.809998</v>
      </c>
      <c r="H86" s="166">
        <v>40000000</v>
      </c>
      <c r="I86" s="166"/>
      <c r="J86" s="166"/>
      <c r="K86" s="166">
        <v>10438395000</v>
      </c>
      <c r="L86" s="166"/>
      <c r="M86" s="166"/>
      <c r="N86" s="166"/>
      <c r="O86" s="166"/>
      <c r="P86" s="166">
        <v>326000000</v>
      </c>
      <c r="Q86" s="166"/>
      <c r="R86" s="166">
        <v>13870000000</v>
      </c>
      <c r="S86" s="166">
        <f t="shared" si="3"/>
        <v>24674395000</v>
      </c>
    </row>
    <row r="87" spans="1:19" ht="30.6">
      <c r="A87" s="642"/>
      <c r="B87" s="645"/>
      <c r="C87" s="164" t="s">
        <v>434</v>
      </c>
      <c r="D87" s="164" t="s">
        <v>434</v>
      </c>
      <c r="E87" s="165">
        <v>2</v>
      </c>
      <c r="F87" s="166">
        <v>300000000</v>
      </c>
      <c r="G87" s="166">
        <f t="shared" si="4"/>
        <v>600000000</v>
      </c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>
        <f t="shared" si="3"/>
        <v>0</v>
      </c>
    </row>
    <row r="88" spans="1:19" ht="20.45">
      <c r="A88" s="642"/>
      <c r="B88" s="645"/>
      <c r="C88" s="164" t="s">
        <v>435</v>
      </c>
      <c r="D88" s="164" t="s">
        <v>940</v>
      </c>
      <c r="E88" s="165">
        <v>2</v>
      </c>
      <c r="F88" s="166">
        <v>200000000</v>
      </c>
      <c r="G88" s="166">
        <f t="shared" si="4"/>
        <v>400000000</v>
      </c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>
        <f t="shared" si="3"/>
        <v>0</v>
      </c>
    </row>
    <row r="89" spans="1:19" ht="20.45">
      <c r="A89" s="642"/>
      <c r="B89" s="645"/>
      <c r="C89" s="164" t="s">
        <v>941</v>
      </c>
      <c r="D89" s="164" t="s">
        <v>941</v>
      </c>
      <c r="E89" s="165">
        <v>2</v>
      </c>
      <c r="F89" s="166">
        <v>1500000000</v>
      </c>
      <c r="G89" s="166">
        <f t="shared" si="4"/>
        <v>3000000000</v>
      </c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>
        <f t="shared" si="3"/>
        <v>0</v>
      </c>
    </row>
    <row r="90" spans="1:19" ht="20.45">
      <c r="A90" s="642"/>
      <c r="B90" s="646"/>
      <c r="C90" s="164" t="s">
        <v>942</v>
      </c>
      <c r="D90" s="164" t="s">
        <v>942</v>
      </c>
      <c r="E90" s="165">
        <v>2</v>
      </c>
      <c r="F90" s="166">
        <v>200000000</v>
      </c>
      <c r="G90" s="166">
        <f t="shared" si="4"/>
        <v>400000000</v>
      </c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>
        <f t="shared" si="3"/>
        <v>0</v>
      </c>
    </row>
    <row r="91" spans="1:19" ht="40.9">
      <c r="A91" s="642"/>
      <c r="B91" s="647" t="s">
        <v>943</v>
      </c>
      <c r="C91" s="164" t="s">
        <v>456</v>
      </c>
      <c r="D91" s="164" t="s">
        <v>457</v>
      </c>
      <c r="E91" s="165">
        <v>4</v>
      </c>
      <c r="F91" s="166">
        <v>30000000</v>
      </c>
      <c r="G91" s="166">
        <f t="shared" si="4"/>
        <v>120000000</v>
      </c>
      <c r="H91" s="166"/>
      <c r="I91" s="166"/>
      <c r="J91" s="166"/>
      <c r="K91" s="166">
        <v>30000000</v>
      </c>
      <c r="L91" s="166"/>
      <c r="M91" s="166"/>
      <c r="N91" s="166"/>
      <c r="O91" s="166"/>
      <c r="P91" s="166"/>
      <c r="Q91" s="166"/>
      <c r="R91" s="166"/>
      <c r="S91" s="166">
        <f t="shared" si="3"/>
        <v>30000000</v>
      </c>
    </row>
    <row r="92" spans="1:19" ht="40.9">
      <c r="A92" s="642"/>
      <c r="B92" s="645"/>
      <c r="C92" s="164" t="s">
        <v>458</v>
      </c>
      <c r="D92" s="164" t="s">
        <v>459</v>
      </c>
      <c r="E92" s="165">
        <v>4</v>
      </c>
      <c r="F92" s="166">
        <v>60000000</v>
      </c>
      <c r="G92" s="166">
        <f t="shared" si="4"/>
        <v>240000000</v>
      </c>
      <c r="H92" s="166"/>
      <c r="I92" s="166"/>
      <c r="J92" s="166"/>
      <c r="K92" s="166">
        <v>60000000</v>
      </c>
      <c r="L92" s="166"/>
      <c r="M92" s="166"/>
      <c r="N92" s="166"/>
      <c r="O92" s="166"/>
      <c r="P92" s="166"/>
      <c r="Q92" s="166"/>
      <c r="R92" s="166"/>
      <c r="S92" s="166">
        <f t="shared" si="3"/>
        <v>60000000</v>
      </c>
    </row>
    <row r="93" spans="1:19" ht="40.9">
      <c r="A93" s="642"/>
      <c r="B93" s="645"/>
      <c r="C93" s="164" t="s">
        <v>460</v>
      </c>
      <c r="D93" s="164" t="s">
        <v>461</v>
      </c>
      <c r="E93" s="165">
        <v>4</v>
      </c>
      <c r="F93" s="166">
        <v>200000000</v>
      </c>
      <c r="G93" s="166">
        <f t="shared" si="4"/>
        <v>800000000</v>
      </c>
      <c r="H93" s="166"/>
      <c r="I93" s="166"/>
      <c r="J93" s="166"/>
      <c r="K93" s="166">
        <v>118000000</v>
      </c>
      <c r="L93" s="166"/>
      <c r="M93" s="166"/>
      <c r="N93" s="166"/>
      <c r="O93" s="166"/>
      <c r="P93" s="166"/>
      <c r="Q93" s="166"/>
      <c r="R93" s="166"/>
      <c r="S93" s="166">
        <f t="shared" si="3"/>
        <v>118000000</v>
      </c>
    </row>
    <row r="94" spans="1:19" ht="51">
      <c r="A94" s="642"/>
      <c r="B94" s="645"/>
      <c r="C94" s="164" t="s">
        <v>462</v>
      </c>
      <c r="D94" s="164" t="s">
        <v>463</v>
      </c>
      <c r="E94" s="165">
        <v>4</v>
      </c>
      <c r="F94" s="166">
        <v>40000000</v>
      </c>
      <c r="G94" s="166">
        <f t="shared" si="4"/>
        <v>160000000</v>
      </c>
      <c r="H94" s="166"/>
      <c r="I94" s="166"/>
      <c r="J94" s="166"/>
      <c r="K94" s="166">
        <v>22685899</v>
      </c>
      <c r="L94" s="166"/>
      <c r="M94" s="166"/>
      <c r="N94" s="166"/>
      <c r="O94" s="166"/>
      <c r="P94" s="166"/>
      <c r="Q94" s="166"/>
      <c r="R94" s="166"/>
      <c r="S94" s="166">
        <v>23000000</v>
      </c>
    </row>
    <row r="95" spans="1:19" ht="30.6">
      <c r="A95" s="642"/>
      <c r="B95" s="645"/>
      <c r="C95" s="164" t="s">
        <v>466</v>
      </c>
      <c r="D95" s="164" t="s">
        <v>465</v>
      </c>
      <c r="E95" s="165">
        <v>50</v>
      </c>
      <c r="F95" s="166">
        <v>1000000</v>
      </c>
      <c r="G95" s="166">
        <f t="shared" si="4"/>
        <v>50000000</v>
      </c>
      <c r="H95" s="166"/>
      <c r="I95" s="166"/>
      <c r="J95" s="166"/>
      <c r="K95" s="166">
        <v>5500000</v>
      </c>
      <c r="L95" s="166"/>
      <c r="M95" s="166"/>
      <c r="N95" s="166"/>
      <c r="O95" s="166"/>
      <c r="P95" s="166"/>
      <c r="Q95" s="166"/>
      <c r="R95" s="166"/>
      <c r="S95" s="166">
        <v>6000000</v>
      </c>
    </row>
    <row r="96" spans="1:19" ht="40.9">
      <c r="A96" s="642"/>
      <c r="B96" s="645"/>
      <c r="C96" s="164" t="s">
        <v>467</v>
      </c>
      <c r="D96" s="164" t="s">
        <v>468</v>
      </c>
      <c r="E96" s="165">
        <v>4</v>
      </c>
      <c r="F96" s="166">
        <v>60000000</v>
      </c>
      <c r="G96" s="166">
        <f t="shared" si="4"/>
        <v>240000000</v>
      </c>
      <c r="H96" s="166"/>
      <c r="I96" s="166"/>
      <c r="J96" s="166"/>
      <c r="K96" s="166">
        <v>60000000</v>
      </c>
      <c r="L96" s="166"/>
      <c r="M96" s="166"/>
      <c r="N96" s="166"/>
      <c r="O96" s="166"/>
      <c r="P96" s="166"/>
      <c r="Q96" s="166"/>
      <c r="R96" s="166"/>
      <c r="S96" s="166">
        <f t="shared" si="3"/>
        <v>60000000</v>
      </c>
    </row>
    <row r="97" spans="1:19" ht="40.9">
      <c r="A97" s="642"/>
      <c r="B97" s="645"/>
      <c r="C97" s="164" t="s">
        <v>469</v>
      </c>
      <c r="D97" s="164" t="s">
        <v>470</v>
      </c>
      <c r="E97" s="165">
        <v>4</v>
      </c>
      <c r="F97" s="166">
        <v>20000000</v>
      </c>
      <c r="G97" s="166">
        <f t="shared" si="4"/>
        <v>80000000</v>
      </c>
      <c r="H97" s="166"/>
      <c r="I97" s="166"/>
      <c r="J97" s="166"/>
      <c r="K97" s="166">
        <v>15000000</v>
      </c>
      <c r="L97" s="166"/>
      <c r="M97" s="166"/>
      <c r="N97" s="166"/>
      <c r="O97" s="166"/>
      <c r="P97" s="166"/>
      <c r="Q97" s="166"/>
      <c r="R97" s="166"/>
      <c r="S97" s="166">
        <f t="shared" si="3"/>
        <v>15000000</v>
      </c>
    </row>
    <row r="98" spans="1:19" ht="30.6">
      <c r="A98" s="642"/>
      <c r="B98" s="645"/>
      <c r="C98" s="164" t="s">
        <v>953</v>
      </c>
      <c r="D98" s="164" t="s">
        <v>472</v>
      </c>
      <c r="E98" s="165">
        <v>4</v>
      </c>
      <c r="F98" s="166">
        <v>35000000</v>
      </c>
      <c r="G98" s="166">
        <f t="shared" si="4"/>
        <v>140000000</v>
      </c>
      <c r="H98" s="166"/>
      <c r="I98" s="166"/>
      <c r="J98" s="166"/>
      <c r="K98" s="166">
        <v>25000000</v>
      </c>
      <c r="L98" s="166"/>
      <c r="M98" s="166"/>
      <c r="N98" s="166"/>
      <c r="O98" s="166"/>
      <c r="P98" s="166"/>
      <c r="Q98" s="166"/>
      <c r="R98" s="166"/>
      <c r="S98" s="166">
        <f t="shared" si="3"/>
        <v>25000000</v>
      </c>
    </row>
    <row r="99" spans="1:19" ht="30.6">
      <c r="A99" s="642"/>
      <c r="B99" s="646"/>
      <c r="C99" s="164" t="s">
        <v>956</v>
      </c>
      <c r="D99" s="164" t="s">
        <v>474</v>
      </c>
      <c r="E99" s="165">
        <v>4</v>
      </c>
      <c r="F99" s="166">
        <v>50000000</v>
      </c>
      <c r="G99" s="166">
        <f t="shared" si="4"/>
        <v>200000000</v>
      </c>
      <c r="H99" s="166"/>
      <c r="I99" s="166"/>
      <c r="J99" s="166"/>
      <c r="K99" s="166">
        <v>50000000</v>
      </c>
      <c r="L99" s="166"/>
      <c r="M99" s="166"/>
      <c r="N99" s="166"/>
      <c r="O99" s="166"/>
      <c r="P99" s="166"/>
      <c r="Q99" s="166"/>
      <c r="R99" s="166"/>
      <c r="S99" s="166">
        <f t="shared" si="3"/>
        <v>50000000</v>
      </c>
    </row>
    <row r="100" spans="1:19" ht="33.75" customHeight="1">
      <c r="A100" s="642"/>
      <c r="B100" s="645" t="s">
        <v>984</v>
      </c>
      <c r="C100" s="164" t="s">
        <v>506</v>
      </c>
      <c r="D100" s="164" t="s">
        <v>507</v>
      </c>
      <c r="E100" s="165">
        <v>4</v>
      </c>
      <c r="F100" s="166">
        <v>85000000</v>
      </c>
      <c r="G100" s="166">
        <f t="shared" si="4"/>
        <v>340000000</v>
      </c>
      <c r="H100" s="166">
        <v>85000000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>
        <f t="shared" si="3"/>
        <v>85000000</v>
      </c>
    </row>
    <row r="101" spans="1:19" ht="20.45">
      <c r="A101" s="642"/>
      <c r="B101" s="645"/>
      <c r="C101" s="164" t="s">
        <v>509</v>
      </c>
      <c r="D101" s="164" t="s">
        <v>509</v>
      </c>
      <c r="E101" s="165">
        <v>50</v>
      </c>
      <c r="F101" s="166">
        <v>90000000</v>
      </c>
      <c r="G101" s="166">
        <f t="shared" si="4"/>
        <v>4500000000</v>
      </c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>
        <f t="shared" si="3"/>
        <v>0</v>
      </c>
    </row>
    <row r="102" spans="1:19" ht="20.45">
      <c r="A102" s="642"/>
      <c r="B102" s="646"/>
      <c r="C102" s="164" t="s">
        <v>500</v>
      </c>
      <c r="D102" s="164" t="s">
        <v>501</v>
      </c>
      <c r="E102" s="165">
        <v>50</v>
      </c>
      <c r="F102" s="166">
        <v>15000000</v>
      </c>
      <c r="G102" s="166">
        <f t="shared" si="4"/>
        <v>750000000</v>
      </c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>
        <f t="shared" si="3"/>
        <v>0</v>
      </c>
    </row>
    <row r="103" spans="1:19" ht="30.6">
      <c r="A103" s="642"/>
      <c r="B103" s="647" t="s">
        <v>764</v>
      </c>
      <c r="C103" s="164" t="s">
        <v>225</v>
      </c>
      <c r="D103" s="164" t="s">
        <v>226</v>
      </c>
      <c r="E103" s="165">
        <v>1</v>
      </c>
      <c r="F103" s="166">
        <v>100000000</v>
      </c>
      <c r="G103" s="166">
        <f t="shared" si="4"/>
        <v>100000000</v>
      </c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>
        <f t="shared" si="3"/>
        <v>0</v>
      </c>
    </row>
    <row r="104" spans="1:19">
      <c r="A104" s="642"/>
      <c r="B104" s="645"/>
      <c r="C104" s="164" t="s">
        <v>227</v>
      </c>
      <c r="D104" s="164" t="s">
        <v>227</v>
      </c>
      <c r="E104" s="165">
        <v>3</v>
      </c>
      <c r="F104" s="166">
        <v>570000000</v>
      </c>
      <c r="G104" s="166">
        <f t="shared" si="4"/>
        <v>1710000000</v>
      </c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>
        <f t="shared" ref="S104:S167" si="5">SUM(H104:R104)</f>
        <v>0</v>
      </c>
    </row>
    <row r="105" spans="1:19" ht="30.6">
      <c r="A105" s="642"/>
      <c r="B105" s="645"/>
      <c r="C105" s="164" t="s">
        <v>765</v>
      </c>
      <c r="D105" s="164" t="s">
        <v>767</v>
      </c>
      <c r="E105" s="165">
        <v>1</v>
      </c>
      <c r="F105" s="166">
        <v>80000000</v>
      </c>
      <c r="G105" s="166">
        <f t="shared" si="4"/>
        <v>80000000</v>
      </c>
      <c r="H105" s="166">
        <v>80000000</v>
      </c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>
        <f t="shared" si="5"/>
        <v>80000000</v>
      </c>
    </row>
    <row r="106" spans="1:19">
      <c r="A106" s="642"/>
      <c r="B106" s="645"/>
      <c r="C106" s="164" t="s">
        <v>228</v>
      </c>
      <c r="D106" s="164" t="s">
        <v>228</v>
      </c>
      <c r="E106" s="165">
        <v>4</v>
      </c>
      <c r="F106" s="166">
        <v>100000000</v>
      </c>
      <c r="G106" s="166">
        <f t="shared" si="4"/>
        <v>400000000</v>
      </c>
      <c r="H106" s="166">
        <v>95000000</v>
      </c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>
        <f t="shared" si="5"/>
        <v>95000000</v>
      </c>
    </row>
    <row r="107" spans="1:19" ht="20.45">
      <c r="A107" s="642"/>
      <c r="B107" s="645"/>
      <c r="C107" s="164" t="s">
        <v>229</v>
      </c>
      <c r="D107" s="164" t="s">
        <v>230</v>
      </c>
      <c r="E107" s="165">
        <v>2</v>
      </c>
      <c r="F107" s="166">
        <v>110000000</v>
      </c>
      <c r="G107" s="166">
        <f t="shared" si="4"/>
        <v>220000000</v>
      </c>
      <c r="H107" s="166"/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>
        <f t="shared" si="5"/>
        <v>0</v>
      </c>
    </row>
    <row r="108" spans="1:19" ht="11.25" customHeight="1">
      <c r="A108" s="642"/>
      <c r="B108" s="647" t="s">
        <v>892</v>
      </c>
      <c r="C108" s="164" t="s">
        <v>388</v>
      </c>
      <c r="D108" s="164" t="s">
        <v>388</v>
      </c>
      <c r="E108" s="165">
        <v>3</v>
      </c>
      <c r="F108" s="166">
        <v>1226666666.6700001</v>
      </c>
      <c r="G108" s="166">
        <f t="shared" si="4"/>
        <v>3680000000.0100002</v>
      </c>
      <c r="H108" s="166">
        <v>1400000000</v>
      </c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>
        <f t="shared" si="5"/>
        <v>1400000000</v>
      </c>
    </row>
    <row r="109" spans="1:19" ht="30.6">
      <c r="A109" s="642"/>
      <c r="B109" s="645"/>
      <c r="C109" s="164" t="s">
        <v>389</v>
      </c>
      <c r="D109" s="164" t="s">
        <v>390</v>
      </c>
      <c r="E109" s="165">
        <v>4</v>
      </c>
      <c r="F109" s="166">
        <v>2330000000</v>
      </c>
      <c r="G109" s="166">
        <f t="shared" si="4"/>
        <v>9320000000</v>
      </c>
      <c r="H109" s="166">
        <v>195000000</v>
      </c>
      <c r="I109" s="166"/>
      <c r="J109" s="166"/>
      <c r="K109" s="166"/>
      <c r="L109" s="166">
        <v>1713000000</v>
      </c>
      <c r="M109" s="166">
        <v>70000000</v>
      </c>
      <c r="N109" s="166"/>
      <c r="O109" s="166"/>
      <c r="P109" s="166"/>
      <c r="Q109" s="166"/>
      <c r="R109" s="166"/>
      <c r="S109" s="166">
        <f t="shared" si="5"/>
        <v>1978000000</v>
      </c>
    </row>
    <row r="110" spans="1:19">
      <c r="A110" s="642"/>
      <c r="B110" s="645"/>
      <c r="C110" s="164" t="s">
        <v>894</v>
      </c>
      <c r="D110" s="164" t="s">
        <v>894</v>
      </c>
      <c r="E110" s="165">
        <v>3</v>
      </c>
      <c r="F110" s="166">
        <v>500000000</v>
      </c>
      <c r="G110" s="166">
        <f t="shared" si="4"/>
        <v>1500000000</v>
      </c>
      <c r="H110" s="166"/>
      <c r="I110" s="166"/>
      <c r="J110" s="166"/>
      <c r="K110" s="166"/>
      <c r="L110" s="166">
        <v>100000000</v>
      </c>
      <c r="M110" s="166"/>
      <c r="N110" s="166"/>
      <c r="O110" s="166"/>
      <c r="P110" s="166"/>
      <c r="Q110" s="166"/>
      <c r="R110" s="166"/>
      <c r="S110" s="166">
        <f t="shared" si="5"/>
        <v>100000000</v>
      </c>
    </row>
    <row r="111" spans="1:19">
      <c r="A111" s="642"/>
      <c r="B111" s="645"/>
      <c r="C111" s="164" t="s">
        <v>897</v>
      </c>
      <c r="D111" s="164" t="s">
        <v>899</v>
      </c>
      <c r="E111" s="165">
        <v>2</v>
      </c>
      <c r="F111" s="166">
        <v>400000000</v>
      </c>
      <c r="G111" s="166">
        <f t="shared" si="4"/>
        <v>800000000</v>
      </c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>
        <f t="shared" si="5"/>
        <v>0</v>
      </c>
    </row>
    <row r="112" spans="1:19">
      <c r="A112" s="642"/>
      <c r="B112" s="645"/>
      <c r="C112" s="164" t="s">
        <v>395</v>
      </c>
      <c r="D112" s="164" t="s">
        <v>395</v>
      </c>
      <c r="E112" s="165">
        <v>3</v>
      </c>
      <c r="F112" s="166">
        <v>600000000</v>
      </c>
      <c r="G112" s="166">
        <f t="shared" si="4"/>
        <v>1800000000</v>
      </c>
      <c r="H112" s="166">
        <v>400000000</v>
      </c>
      <c r="I112" s="166"/>
      <c r="J112" s="166"/>
      <c r="K112" s="166"/>
      <c r="L112" s="166">
        <v>356300697</v>
      </c>
      <c r="M112" s="166"/>
      <c r="N112" s="166"/>
      <c r="O112" s="166"/>
      <c r="P112" s="166"/>
      <c r="Q112" s="166"/>
      <c r="R112" s="166"/>
      <c r="S112" s="166">
        <f t="shared" si="5"/>
        <v>756300697</v>
      </c>
    </row>
    <row r="113" spans="1:19">
      <c r="A113" s="642"/>
      <c r="B113" s="645"/>
      <c r="C113" s="164" t="s">
        <v>901</v>
      </c>
      <c r="D113" s="164" t="s">
        <v>903</v>
      </c>
      <c r="E113" s="165">
        <v>3</v>
      </c>
      <c r="F113" s="166">
        <v>502000000</v>
      </c>
      <c r="G113" s="166">
        <f t="shared" si="4"/>
        <v>1506000000</v>
      </c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>
        <f t="shared" si="5"/>
        <v>0</v>
      </c>
    </row>
    <row r="114" spans="1:19" ht="30.6">
      <c r="A114" s="642"/>
      <c r="B114" s="645"/>
      <c r="C114" s="164" t="s">
        <v>396</v>
      </c>
      <c r="D114" s="164" t="s">
        <v>397</v>
      </c>
      <c r="E114" s="165">
        <v>40</v>
      </c>
      <c r="F114" s="166">
        <v>5000000</v>
      </c>
      <c r="G114" s="166">
        <f t="shared" si="4"/>
        <v>200000000</v>
      </c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>
        <f t="shared" si="5"/>
        <v>0</v>
      </c>
    </row>
    <row r="115" spans="1:19" ht="20.45">
      <c r="A115" s="642"/>
      <c r="B115" s="645"/>
      <c r="C115" s="164" t="s">
        <v>274</v>
      </c>
      <c r="D115" s="164" t="s">
        <v>275</v>
      </c>
      <c r="E115" s="165">
        <v>100</v>
      </c>
      <c r="F115" s="166">
        <v>2000000</v>
      </c>
      <c r="G115" s="166">
        <f t="shared" si="4"/>
        <v>200000000</v>
      </c>
      <c r="H115" s="166"/>
      <c r="I115" s="166"/>
      <c r="J115" s="166"/>
      <c r="K115" s="166"/>
      <c r="L115" s="166"/>
      <c r="M115" s="166">
        <v>51000000</v>
      </c>
      <c r="N115" s="166"/>
      <c r="O115" s="166"/>
      <c r="P115" s="166"/>
      <c r="Q115" s="166"/>
      <c r="R115" s="166"/>
      <c r="S115" s="166">
        <f t="shared" si="5"/>
        <v>51000000</v>
      </c>
    </row>
    <row r="116" spans="1:19" ht="30.6">
      <c r="A116" s="642"/>
      <c r="B116" s="645"/>
      <c r="C116" s="164" t="s">
        <v>276</v>
      </c>
      <c r="D116" s="164" t="s">
        <v>277</v>
      </c>
      <c r="E116" s="165">
        <v>1</v>
      </c>
      <c r="F116" s="166">
        <v>140000000</v>
      </c>
      <c r="G116" s="166">
        <f t="shared" si="4"/>
        <v>140000000</v>
      </c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>
        <f t="shared" si="5"/>
        <v>0</v>
      </c>
    </row>
    <row r="117" spans="1:19" ht="30.6">
      <c r="A117" s="642"/>
      <c r="B117" s="645"/>
      <c r="C117" s="164" t="s">
        <v>278</v>
      </c>
      <c r="D117" s="164" t="s">
        <v>279</v>
      </c>
      <c r="E117" s="165">
        <v>2</v>
      </c>
      <c r="F117" s="166">
        <v>200000000</v>
      </c>
      <c r="G117" s="166">
        <f t="shared" si="4"/>
        <v>400000000</v>
      </c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>
        <f t="shared" si="5"/>
        <v>0</v>
      </c>
    </row>
    <row r="118" spans="1:19" ht="40.9">
      <c r="A118" s="642"/>
      <c r="B118" s="646"/>
      <c r="C118" s="164" t="s">
        <v>905</v>
      </c>
      <c r="D118" s="164" t="s">
        <v>907</v>
      </c>
      <c r="E118" s="165">
        <v>1</v>
      </c>
      <c r="F118" s="166">
        <v>140000000</v>
      </c>
      <c r="G118" s="166">
        <f t="shared" si="4"/>
        <v>140000000</v>
      </c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>
        <f t="shared" si="5"/>
        <v>0</v>
      </c>
    </row>
    <row r="119" spans="1:19" ht="11.25" customHeight="1">
      <c r="A119" s="642"/>
      <c r="B119" s="647" t="s">
        <v>813</v>
      </c>
      <c r="C119" s="164" t="s">
        <v>1217</v>
      </c>
      <c r="D119" s="164" t="s">
        <v>817</v>
      </c>
      <c r="E119" s="165">
        <v>5</v>
      </c>
      <c r="F119" s="166">
        <v>100000000</v>
      </c>
      <c r="G119" s="166">
        <f t="shared" si="4"/>
        <v>500000000</v>
      </c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>
        <f t="shared" si="5"/>
        <v>0</v>
      </c>
    </row>
    <row r="120" spans="1:19" ht="20.45">
      <c r="A120" s="642"/>
      <c r="B120" s="645"/>
      <c r="C120" s="164" t="s">
        <v>1217</v>
      </c>
      <c r="D120" s="164" t="s">
        <v>819</v>
      </c>
      <c r="E120" s="165">
        <v>300</v>
      </c>
      <c r="F120" s="166">
        <v>100000</v>
      </c>
      <c r="G120" s="166">
        <f t="shared" si="4"/>
        <v>30000000</v>
      </c>
      <c r="H120" s="166"/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>
        <f t="shared" si="5"/>
        <v>0</v>
      </c>
    </row>
    <row r="121" spans="1:19" ht="45" customHeight="1">
      <c r="A121" s="642"/>
      <c r="B121" s="647" t="s">
        <v>873</v>
      </c>
      <c r="C121" s="174" t="s">
        <v>347</v>
      </c>
      <c r="D121" s="174" t="s">
        <v>335</v>
      </c>
      <c r="E121" s="165">
        <v>4</v>
      </c>
      <c r="F121" s="166">
        <v>10000000</v>
      </c>
      <c r="G121" s="166">
        <f t="shared" si="4"/>
        <v>40000000</v>
      </c>
      <c r="H121" s="166"/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>
        <f t="shared" si="5"/>
        <v>0</v>
      </c>
    </row>
    <row r="122" spans="1:19" ht="40.9">
      <c r="A122" s="642"/>
      <c r="B122" s="645"/>
      <c r="C122" s="164" t="s">
        <v>348</v>
      </c>
      <c r="D122" s="164" t="s">
        <v>349</v>
      </c>
      <c r="E122" s="165">
        <v>120</v>
      </c>
      <c r="F122" s="166">
        <v>1200000</v>
      </c>
      <c r="G122" s="166">
        <f t="shared" si="4"/>
        <v>144000000</v>
      </c>
      <c r="H122" s="166">
        <v>36000000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>
        <f t="shared" si="5"/>
        <v>36000000</v>
      </c>
    </row>
    <row r="123" spans="1:19" ht="51">
      <c r="A123" s="642"/>
      <c r="B123" s="645"/>
      <c r="C123" s="164" t="s">
        <v>350</v>
      </c>
      <c r="D123" s="164" t="s">
        <v>351</v>
      </c>
      <c r="E123" s="165">
        <v>120</v>
      </c>
      <c r="F123" s="166">
        <v>1000000</v>
      </c>
      <c r="G123" s="166">
        <f t="shared" si="4"/>
        <v>120000000</v>
      </c>
      <c r="H123" s="166"/>
      <c r="I123" s="166"/>
      <c r="J123" s="166"/>
      <c r="K123" s="166"/>
      <c r="L123" s="166"/>
      <c r="M123" s="166">
        <v>25000000</v>
      </c>
      <c r="N123" s="166"/>
      <c r="O123" s="166"/>
      <c r="P123" s="166"/>
      <c r="Q123" s="166"/>
      <c r="R123" s="166"/>
      <c r="S123" s="166">
        <f t="shared" si="5"/>
        <v>25000000</v>
      </c>
    </row>
    <row r="124" spans="1:19" ht="30.6">
      <c r="A124" s="642"/>
      <c r="B124" s="645"/>
      <c r="C124" s="164" t="s">
        <v>875</v>
      </c>
      <c r="D124" s="164" t="s">
        <v>877</v>
      </c>
      <c r="E124" s="165">
        <v>1</v>
      </c>
      <c r="F124" s="166">
        <v>800000000</v>
      </c>
      <c r="G124" s="166">
        <f t="shared" si="4"/>
        <v>800000000</v>
      </c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>
        <f t="shared" si="5"/>
        <v>0</v>
      </c>
    </row>
    <row r="125" spans="1:19" ht="20.45">
      <c r="A125" s="642"/>
      <c r="B125" s="645"/>
      <c r="C125" s="164" t="s">
        <v>879</v>
      </c>
      <c r="D125" s="164" t="s">
        <v>881</v>
      </c>
      <c r="E125" s="165">
        <v>150</v>
      </c>
      <c r="F125" s="166">
        <v>400000</v>
      </c>
      <c r="G125" s="166">
        <f t="shared" si="4"/>
        <v>60000000</v>
      </c>
      <c r="H125" s="166">
        <v>15000000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>
        <f t="shared" si="5"/>
        <v>15000000</v>
      </c>
    </row>
    <row r="126" spans="1:19" ht="30.6">
      <c r="A126" s="642"/>
      <c r="B126" s="645"/>
      <c r="C126" s="164" t="s">
        <v>883</v>
      </c>
      <c r="D126" s="164" t="s">
        <v>885</v>
      </c>
      <c r="E126" s="165">
        <v>12</v>
      </c>
      <c r="F126" s="166">
        <v>4000000</v>
      </c>
      <c r="G126" s="166">
        <f t="shared" si="4"/>
        <v>48000000</v>
      </c>
      <c r="H126" s="166"/>
      <c r="I126" s="166"/>
      <c r="J126" s="166"/>
      <c r="K126" s="166"/>
      <c r="L126" s="166"/>
      <c r="M126" s="166"/>
      <c r="N126" s="166"/>
      <c r="O126" s="166"/>
      <c r="P126" s="166">
        <v>12000000</v>
      </c>
      <c r="Q126" s="166"/>
      <c r="R126" s="166"/>
      <c r="S126" s="166">
        <f t="shared" si="5"/>
        <v>12000000</v>
      </c>
    </row>
    <row r="127" spans="1:19" ht="11.25" customHeight="1">
      <c r="A127" s="642"/>
      <c r="B127" s="647" t="s">
        <v>312</v>
      </c>
      <c r="C127" s="164" t="s">
        <v>803</v>
      </c>
      <c r="D127" s="164" t="s">
        <v>806</v>
      </c>
      <c r="E127" s="165">
        <v>1</v>
      </c>
      <c r="F127" s="166">
        <v>60000000</v>
      </c>
      <c r="G127" s="166">
        <f t="shared" si="4"/>
        <v>60000000</v>
      </c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>
        <f t="shared" si="5"/>
        <v>0</v>
      </c>
    </row>
    <row r="128" spans="1:19" ht="40.9">
      <c r="A128" s="642"/>
      <c r="B128" s="645"/>
      <c r="C128" s="164" t="s">
        <v>287</v>
      </c>
      <c r="D128" s="164" t="s">
        <v>824</v>
      </c>
      <c r="E128" s="165">
        <v>80</v>
      </c>
      <c r="F128" s="166">
        <v>3000000</v>
      </c>
      <c r="G128" s="166">
        <f t="shared" si="4"/>
        <v>240000000</v>
      </c>
      <c r="H128" s="166"/>
      <c r="I128" s="166"/>
      <c r="J128" s="166"/>
      <c r="K128" s="166"/>
      <c r="L128" s="166"/>
      <c r="M128" s="166">
        <v>60000000</v>
      </c>
      <c r="N128" s="166"/>
      <c r="O128" s="166"/>
      <c r="P128" s="166"/>
      <c r="Q128" s="166"/>
      <c r="R128" s="166"/>
      <c r="S128" s="166">
        <f t="shared" si="5"/>
        <v>60000000</v>
      </c>
    </row>
    <row r="129" spans="1:19" ht="30.6">
      <c r="A129" s="642"/>
      <c r="B129" s="645"/>
      <c r="C129" s="164" t="s">
        <v>826</v>
      </c>
      <c r="D129" s="164" t="s">
        <v>828</v>
      </c>
      <c r="E129" s="165">
        <v>1</v>
      </c>
      <c r="F129" s="166">
        <v>80000000</v>
      </c>
      <c r="G129" s="166">
        <f t="shared" si="4"/>
        <v>80000000</v>
      </c>
      <c r="H129" s="166">
        <v>80000000</v>
      </c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>
        <f t="shared" si="5"/>
        <v>80000000</v>
      </c>
    </row>
    <row r="130" spans="1:19" ht="30.6">
      <c r="A130" s="642"/>
      <c r="B130" s="645"/>
      <c r="C130" s="164" t="s">
        <v>213</v>
      </c>
      <c r="D130" s="164" t="s">
        <v>214</v>
      </c>
      <c r="E130" s="165">
        <v>4</v>
      </c>
      <c r="F130" s="166">
        <v>20000000</v>
      </c>
      <c r="G130" s="166">
        <f t="shared" si="4"/>
        <v>80000000</v>
      </c>
      <c r="H130" s="166">
        <v>10000000</v>
      </c>
      <c r="I130" s="166"/>
      <c r="J130" s="166"/>
      <c r="K130" s="166"/>
      <c r="L130" s="166"/>
      <c r="M130" s="166">
        <v>10000000</v>
      </c>
      <c r="N130" s="166"/>
      <c r="O130" s="166"/>
      <c r="P130" s="166"/>
      <c r="Q130" s="166"/>
      <c r="R130" s="166"/>
      <c r="S130" s="166">
        <f t="shared" si="5"/>
        <v>20000000</v>
      </c>
    </row>
    <row r="131" spans="1:19" ht="20.45">
      <c r="A131" s="642"/>
      <c r="B131" s="645"/>
      <c r="C131" s="164" t="s">
        <v>836</v>
      </c>
      <c r="D131" s="164" t="s">
        <v>838</v>
      </c>
      <c r="E131" s="165">
        <v>2</v>
      </c>
      <c r="F131" s="166">
        <v>200000000</v>
      </c>
      <c r="G131" s="166">
        <f t="shared" si="4"/>
        <v>400000000</v>
      </c>
      <c r="H131" s="166"/>
      <c r="I131" s="166"/>
      <c r="J131" s="166"/>
      <c r="K131" s="166"/>
      <c r="L131" s="166"/>
      <c r="M131" s="166"/>
      <c r="N131" s="166"/>
      <c r="O131" s="166"/>
      <c r="P131" s="166"/>
      <c r="Q131" s="166"/>
      <c r="R131" s="166"/>
      <c r="S131" s="166">
        <f t="shared" si="5"/>
        <v>0</v>
      </c>
    </row>
    <row r="132" spans="1:19" ht="30.6">
      <c r="A132" s="642"/>
      <c r="B132" s="646"/>
      <c r="C132" s="164" t="s">
        <v>840</v>
      </c>
      <c r="D132" s="164" t="s">
        <v>842</v>
      </c>
      <c r="E132" s="165">
        <v>4</v>
      </c>
      <c r="F132" s="166">
        <v>12000000</v>
      </c>
      <c r="G132" s="166">
        <f t="shared" ref="G132:G195" si="6">+E132*F132</f>
        <v>48000000</v>
      </c>
      <c r="H132" s="166"/>
      <c r="I132" s="166"/>
      <c r="J132" s="166"/>
      <c r="K132" s="166"/>
      <c r="L132" s="166"/>
      <c r="M132" s="166">
        <v>10000000</v>
      </c>
      <c r="N132" s="166"/>
      <c r="O132" s="166"/>
      <c r="P132" s="166"/>
      <c r="Q132" s="166"/>
      <c r="R132" s="166"/>
      <c r="S132" s="166">
        <f t="shared" si="5"/>
        <v>10000000</v>
      </c>
    </row>
    <row r="133" spans="1:19" ht="20.45">
      <c r="A133" s="642"/>
      <c r="B133" s="647" t="s">
        <v>358</v>
      </c>
      <c r="C133" s="164" t="s">
        <v>886</v>
      </c>
      <c r="D133" s="164" t="s">
        <v>806</v>
      </c>
      <c r="E133" s="165">
        <v>1</v>
      </c>
      <c r="F133" s="166">
        <v>60000000</v>
      </c>
      <c r="G133" s="166">
        <f t="shared" si="6"/>
        <v>60000000</v>
      </c>
      <c r="H133" s="166">
        <v>60000000</v>
      </c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>
        <f t="shared" si="5"/>
        <v>60000000</v>
      </c>
    </row>
    <row r="134" spans="1:19" ht="20.45">
      <c r="A134" s="642"/>
      <c r="B134" s="645"/>
      <c r="C134" s="164" t="s">
        <v>661</v>
      </c>
      <c r="D134" s="164" t="s">
        <v>888</v>
      </c>
      <c r="E134" s="165">
        <v>3</v>
      </c>
      <c r="F134" s="166">
        <v>55000000</v>
      </c>
      <c r="G134" s="166">
        <f t="shared" si="6"/>
        <v>165000000</v>
      </c>
      <c r="H134" s="166"/>
      <c r="I134" s="166"/>
      <c r="J134" s="166"/>
      <c r="K134" s="166"/>
      <c r="L134" s="166"/>
      <c r="M134" s="166">
        <v>50000000</v>
      </c>
      <c r="N134" s="166"/>
      <c r="O134" s="166"/>
      <c r="P134" s="166"/>
      <c r="Q134" s="166"/>
      <c r="R134" s="166"/>
      <c r="S134" s="166">
        <f t="shared" si="5"/>
        <v>50000000</v>
      </c>
    </row>
    <row r="135" spans="1:19" ht="40.9">
      <c r="A135" s="642"/>
      <c r="B135" s="645"/>
      <c r="C135" s="164" t="s">
        <v>889</v>
      </c>
      <c r="D135" s="164" t="s">
        <v>1118</v>
      </c>
      <c r="E135" s="165">
        <v>3</v>
      </c>
      <c r="F135" s="166">
        <v>35000000</v>
      </c>
      <c r="G135" s="166">
        <f t="shared" si="6"/>
        <v>105000000</v>
      </c>
      <c r="H135" s="166">
        <v>30000000</v>
      </c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>
        <f t="shared" si="5"/>
        <v>30000000</v>
      </c>
    </row>
    <row r="136" spans="1:19" ht="20.45">
      <c r="A136" s="642"/>
      <c r="B136" s="645"/>
      <c r="C136" s="164" t="s">
        <v>891</v>
      </c>
      <c r="D136" s="164" t="s">
        <v>846</v>
      </c>
      <c r="E136" s="165">
        <v>2</v>
      </c>
      <c r="F136" s="166">
        <v>110000000</v>
      </c>
      <c r="G136" s="166">
        <f t="shared" si="6"/>
        <v>220000000</v>
      </c>
      <c r="H136" s="166"/>
      <c r="I136" s="166"/>
      <c r="J136" s="166"/>
      <c r="K136" s="166"/>
      <c r="L136" s="166"/>
      <c r="M136" s="166"/>
      <c r="N136" s="166"/>
      <c r="O136" s="166"/>
      <c r="P136" s="166"/>
      <c r="Q136" s="166"/>
      <c r="R136" s="166"/>
      <c r="S136" s="166">
        <f t="shared" si="5"/>
        <v>0</v>
      </c>
    </row>
    <row r="137" spans="1:19" ht="51">
      <c r="A137" s="642"/>
      <c r="B137" s="646"/>
      <c r="C137" s="164" t="s">
        <v>366</v>
      </c>
      <c r="D137" s="164" t="s">
        <v>367</v>
      </c>
      <c r="E137" s="165">
        <v>3</v>
      </c>
      <c r="F137" s="166">
        <v>25000000</v>
      </c>
      <c r="G137" s="166">
        <f t="shared" si="6"/>
        <v>75000000</v>
      </c>
      <c r="H137" s="166">
        <v>20000000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>
        <f t="shared" si="5"/>
        <v>20000000</v>
      </c>
    </row>
    <row r="138" spans="1:19" ht="20.45">
      <c r="A138" s="642"/>
      <c r="B138" s="645" t="s">
        <v>856</v>
      </c>
      <c r="C138" s="164" t="s">
        <v>861</v>
      </c>
      <c r="D138" s="164" t="s">
        <v>863</v>
      </c>
      <c r="E138" s="165">
        <v>50</v>
      </c>
      <c r="F138" s="166">
        <v>1500000</v>
      </c>
      <c r="G138" s="166">
        <f t="shared" si="6"/>
        <v>75000000</v>
      </c>
      <c r="H138" s="166"/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>
        <f t="shared" si="5"/>
        <v>0</v>
      </c>
    </row>
    <row r="139" spans="1:19" s="177" customFormat="1" ht="40.9">
      <c r="A139" s="642"/>
      <c r="B139" s="645"/>
      <c r="C139" s="164" t="s">
        <v>864</v>
      </c>
      <c r="D139" s="164" t="s">
        <v>806</v>
      </c>
      <c r="E139" s="175">
        <v>1</v>
      </c>
      <c r="F139" s="176">
        <v>100000000</v>
      </c>
      <c r="G139" s="176">
        <f t="shared" si="6"/>
        <v>100000000</v>
      </c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66">
        <f t="shared" si="5"/>
        <v>0</v>
      </c>
    </row>
    <row r="140" spans="1:19" ht="30.6">
      <c r="A140" s="642"/>
      <c r="B140" s="645"/>
      <c r="C140" s="164" t="s">
        <v>867</v>
      </c>
      <c r="D140" s="164" t="s">
        <v>869</v>
      </c>
      <c r="E140" s="165">
        <v>50</v>
      </c>
      <c r="F140" s="166">
        <v>800000</v>
      </c>
      <c r="G140" s="166">
        <f t="shared" si="6"/>
        <v>40000000</v>
      </c>
      <c r="H140" s="166">
        <v>5000000</v>
      </c>
      <c r="I140" s="166"/>
      <c r="J140" s="166"/>
      <c r="K140" s="166"/>
      <c r="L140" s="166"/>
      <c r="M140" s="166"/>
      <c r="N140" s="166"/>
      <c r="O140" s="166"/>
      <c r="P140" s="166"/>
      <c r="Q140" s="166"/>
      <c r="R140" s="166"/>
      <c r="S140" s="166">
        <f t="shared" si="5"/>
        <v>5000000</v>
      </c>
    </row>
    <row r="141" spans="1:19" ht="30.6">
      <c r="A141" s="642"/>
      <c r="B141" s="646"/>
      <c r="C141" s="164" t="s">
        <v>871</v>
      </c>
      <c r="D141" s="164" t="s">
        <v>871</v>
      </c>
      <c r="E141" s="165">
        <v>1</v>
      </c>
      <c r="F141" s="166">
        <v>100000000</v>
      </c>
      <c r="G141" s="166">
        <f t="shared" si="6"/>
        <v>100000000</v>
      </c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>
        <f t="shared" si="5"/>
        <v>0</v>
      </c>
    </row>
    <row r="142" spans="1:19" ht="20.45">
      <c r="A142" s="642"/>
      <c r="B142" s="647" t="s">
        <v>270</v>
      </c>
      <c r="C142" s="164" t="s">
        <v>265</v>
      </c>
      <c r="D142" s="164" t="s">
        <v>265</v>
      </c>
      <c r="E142" s="165">
        <v>1</v>
      </c>
      <c r="F142" s="166">
        <v>400000000</v>
      </c>
      <c r="G142" s="166">
        <f t="shared" si="6"/>
        <v>400000000</v>
      </c>
      <c r="H142" s="166">
        <v>81500000</v>
      </c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>
        <f t="shared" si="5"/>
        <v>81500000</v>
      </c>
    </row>
    <row r="143" spans="1:19" ht="20.45">
      <c r="A143" s="642"/>
      <c r="B143" s="645"/>
      <c r="C143" s="164" t="s">
        <v>266</v>
      </c>
      <c r="D143" s="164" t="s">
        <v>795</v>
      </c>
      <c r="E143" s="178">
        <v>450</v>
      </c>
      <c r="F143" s="179">
        <v>6111111.1109999996</v>
      </c>
      <c r="G143" s="179">
        <f t="shared" si="6"/>
        <v>2749999999.9499998</v>
      </c>
      <c r="H143" s="179">
        <v>700000000</v>
      </c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66">
        <f t="shared" si="5"/>
        <v>700000000</v>
      </c>
    </row>
    <row r="144" spans="1:19" ht="51">
      <c r="A144" s="642"/>
      <c r="B144" s="645"/>
      <c r="C144" s="164" t="s">
        <v>797</v>
      </c>
      <c r="D144" s="164" t="s">
        <v>798</v>
      </c>
      <c r="E144" s="165">
        <v>1</v>
      </c>
      <c r="F144" s="166">
        <v>60000000</v>
      </c>
      <c r="G144" s="166">
        <f t="shared" si="6"/>
        <v>60000000</v>
      </c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>
        <f t="shared" si="5"/>
        <v>0</v>
      </c>
    </row>
    <row r="145" spans="1:19" ht="20.45">
      <c r="A145" s="642"/>
      <c r="B145" s="646"/>
      <c r="C145" s="164" t="s">
        <v>271</v>
      </c>
      <c r="D145" s="164" t="s">
        <v>272</v>
      </c>
      <c r="E145" s="165">
        <v>1</v>
      </c>
      <c r="F145" s="166">
        <v>120000000</v>
      </c>
      <c r="G145" s="166">
        <f t="shared" si="6"/>
        <v>120000000</v>
      </c>
      <c r="H145" s="166"/>
      <c r="I145" s="166"/>
      <c r="J145" s="166"/>
      <c r="K145" s="166">
        <v>30000000</v>
      </c>
      <c r="L145" s="166"/>
      <c r="M145" s="166"/>
      <c r="N145" s="166"/>
      <c r="O145" s="166"/>
      <c r="P145" s="166"/>
      <c r="Q145" s="166"/>
      <c r="R145" s="166"/>
      <c r="S145" s="166">
        <f t="shared" si="5"/>
        <v>30000000</v>
      </c>
    </row>
    <row r="146" spans="1:19" ht="30.6">
      <c r="A146" s="642"/>
      <c r="B146" s="645" t="s">
        <v>326</v>
      </c>
      <c r="C146" s="164" t="s">
        <v>844</v>
      </c>
      <c r="D146" s="164" t="s">
        <v>846</v>
      </c>
      <c r="E146" s="165">
        <v>4</v>
      </c>
      <c r="F146" s="166">
        <v>50000000</v>
      </c>
      <c r="G146" s="166">
        <f t="shared" si="6"/>
        <v>200000000</v>
      </c>
      <c r="H146" s="166"/>
      <c r="I146" s="166"/>
      <c r="J146" s="166"/>
      <c r="K146" s="166"/>
      <c r="L146" s="166"/>
      <c r="M146" s="166"/>
      <c r="N146" s="166"/>
      <c r="O146" s="166"/>
      <c r="P146" s="166"/>
      <c r="Q146" s="166"/>
      <c r="R146" s="166"/>
      <c r="S146" s="166">
        <f t="shared" si="5"/>
        <v>0</v>
      </c>
    </row>
    <row r="147" spans="1:19" ht="40.9">
      <c r="A147" s="642"/>
      <c r="B147" s="645"/>
      <c r="C147" s="180" t="s">
        <v>847</v>
      </c>
      <c r="D147" s="164" t="s">
        <v>806</v>
      </c>
      <c r="E147" s="165">
        <v>1</v>
      </c>
      <c r="F147" s="166">
        <v>70000000</v>
      </c>
      <c r="G147" s="166">
        <f t="shared" si="6"/>
        <v>70000000</v>
      </c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>
        <f t="shared" si="5"/>
        <v>0</v>
      </c>
    </row>
    <row r="148" spans="1:19" ht="30.6">
      <c r="A148" s="642"/>
      <c r="B148" s="645"/>
      <c r="C148" s="164" t="s">
        <v>848</v>
      </c>
      <c r="D148" s="164" t="s">
        <v>718</v>
      </c>
      <c r="E148" s="165">
        <v>1</v>
      </c>
      <c r="F148" s="166">
        <v>80000000</v>
      </c>
      <c r="G148" s="166">
        <f t="shared" si="6"/>
        <v>80000000</v>
      </c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>
        <f t="shared" si="5"/>
        <v>0</v>
      </c>
    </row>
    <row r="149" spans="1:19" ht="20.45">
      <c r="A149" s="642"/>
      <c r="B149" s="645"/>
      <c r="C149" s="164" t="s">
        <v>850</v>
      </c>
      <c r="D149" s="164" t="s">
        <v>851</v>
      </c>
      <c r="E149" s="165">
        <v>1</v>
      </c>
      <c r="F149" s="166">
        <v>60000000</v>
      </c>
      <c r="G149" s="166">
        <f t="shared" si="6"/>
        <v>60000000</v>
      </c>
      <c r="H149" s="166"/>
      <c r="I149" s="166"/>
      <c r="J149" s="166"/>
      <c r="K149" s="166"/>
      <c r="L149" s="166"/>
      <c r="M149" s="166">
        <v>15000000</v>
      </c>
      <c r="N149" s="166"/>
      <c r="O149" s="166"/>
      <c r="P149" s="166"/>
      <c r="Q149" s="166"/>
      <c r="R149" s="166"/>
      <c r="S149" s="166">
        <f t="shared" si="5"/>
        <v>15000000</v>
      </c>
    </row>
    <row r="150" spans="1:19" ht="51">
      <c r="A150" s="642"/>
      <c r="B150" s="646"/>
      <c r="C150" s="164" t="s">
        <v>853</v>
      </c>
      <c r="D150" s="164" t="s">
        <v>855</v>
      </c>
      <c r="E150" s="165">
        <v>1</v>
      </c>
      <c r="F150" s="166">
        <v>40000000</v>
      </c>
      <c r="G150" s="166">
        <f t="shared" si="6"/>
        <v>40000000</v>
      </c>
      <c r="H150" s="166">
        <v>10000000</v>
      </c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>
        <f t="shared" si="5"/>
        <v>10000000</v>
      </c>
    </row>
    <row r="151" spans="1:19" ht="20.45">
      <c r="A151" s="642"/>
      <c r="B151" s="647" t="s">
        <v>243</v>
      </c>
      <c r="C151" s="164" t="s">
        <v>647</v>
      </c>
      <c r="D151" s="164" t="s">
        <v>648</v>
      </c>
      <c r="E151" s="165">
        <v>1</v>
      </c>
      <c r="F151" s="166">
        <v>100000000</v>
      </c>
      <c r="G151" s="166">
        <f t="shared" si="6"/>
        <v>100000000</v>
      </c>
      <c r="H151" s="166">
        <v>25000000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>
        <f t="shared" si="5"/>
        <v>25000000</v>
      </c>
    </row>
    <row r="152" spans="1:19" ht="30.6">
      <c r="A152" s="642"/>
      <c r="B152" s="645"/>
      <c r="C152" s="164" t="s">
        <v>772</v>
      </c>
      <c r="D152" s="164" t="s">
        <v>774</v>
      </c>
      <c r="E152" s="165">
        <v>1</v>
      </c>
      <c r="F152" s="166">
        <v>100000000</v>
      </c>
      <c r="G152" s="166">
        <f t="shared" si="6"/>
        <v>100000000</v>
      </c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>
        <f t="shared" si="5"/>
        <v>0</v>
      </c>
    </row>
    <row r="153" spans="1:19" ht="30.6">
      <c r="A153" s="642"/>
      <c r="B153" s="645"/>
      <c r="C153" s="164" t="s">
        <v>776</v>
      </c>
      <c r="D153" s="164" t="s">
        <v>778</v>
      </c>
      <c r="E153" s="165">
        <v>2</v>
      </c>
      <c r="F153" s="166">
        <v>100000000</v>
      </c>
      <c r="G153" s="166">
        <f t="shared" si="6"/>
        <v>200000000</v>
      </c>
      <c r="H153" s="166">
        <v>50000000</v>
      </c>
      <c r="I153" s="166"/>
      <c r="J153" s="166"/>
      <c r="K153" s="166"/>
      <c r="L153" s="166"/>
      <c r="M153" s="166"/>
      <c r="N153" s="166"/>
      <c r="O153" s="166"/>
      <c r="P153" s="166"/>
      <c r="Q153" s="166"/>
      <c r="R153" s="166"/>
      <c r="S153" s="166">
        <f t="shared" si="5"/>
        <v>50000000</v>
      </c>
    </row>
    <row r="154" spans="1:19" ht="30.6">
      <c r="A154" s="642"/>
      <c r="B154" s="645"/>
      <c r="C154" s="164" t="s">
        <v>780</v>
      </c>
      <c r="D154" s="164" t="s">
        <v>782</v>
      </c>
      <c r="E154" s="165">
        <v>4</v>
      </c>
      <c r="F154" s="166">
        <v>15000000</v>
      </c>
      <c r="G154" s="166">
        <f t="shared" si="6"/>
        <v>60000000</v>
      </c>
      <c r="H154" s="166">
        <v>15000000</v>
      </c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>
        <f t="shared" si="5"/>
        <v>15000000</v>
      </c>
    </row>
    <row r="155" spans="1:19" ht="20.45">
      <c r="A155" s="642"/>
      <c r="B155" s="645"/>
      <c r="C155" s="164" t="s">
        <v>695</v>
      </c>
      <c r="D155" s="164" t="s">
        <v>786</v>
      </c>
      <c r="E155" s="165">
        <v>4</v>
      </c>
      <c r="F155" s="166">
        <v>15000000</v>
      </c>
      <c r="G155" s="166">
        <f t="shared" si="6"/>
        <v>60000000</v>
      </c>
      <c r="H155" s="166">
        <v>15000000</v>
      </c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>
        <f t="shared" si="5"/>
        <v>15000000</v>
      </c>
    </row>
    <row r="156" spans="1:19" ht="40.9">
      <c r="A156" s="642"/>
      <c r="B156" s="645"/>
      <c r="C156" s="164" t="s">
        <v>788</v>
      </c>
      <c r="D156" s="164" t="s">
        <v>718</v>
      </c>
      <c r="E156" s="165">
        <v>1</v>
      </c>
      <c r="F156" s="166">
        <v>120000000</v>
      </c>
      <c r="G156" s="166">
        <f t="shared" si="6"/>
        <v>120000000</v>
      </c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>
        <f t="shared" si="5"/>
        <v>0</v>
      </c>
    </row>
    <row r="157" spans="1:19" ht="40.9">
      <c r="A157" s="642"/>
      <c r="B157" s="646"/>
      <c r="C157" s="164" t="s">
        <v>790</v>
      </c>
      <c r="D157" s="164" t="s">
        <v>786</v>
      </c>
      <c r="E157" s="165">
        <v>5</v>
      </c>
      <c r="F157" s="166">
        <v>40000000</v>
      </c>
      <c r="G157" s="166">
        <f t="shared" si="6"/>
        <v>200000000</v>
      </c>
      <c r="H157" s="166">
        <v>40000000</v>
      </c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>
        <f t="shared" si="5"/>
        <v>40000000</v>
      </c>
    </row>
    <row r="158" spans="1:19" ht="30.6">
      <c r="A158" s="642"/>
      <c r="B158" s="647" t="s">
        <v>1219</v>
      </c>
      <c r="C158" s="164" t="s">
        <v>290</v>
      </c>
      <c r="D158" s="164" t="s">
        <v>292</v>
      </c>
      <c r="E158" s="165">
        <v>2000</v>
      </c>
      <c r="F158" s="166">
        <v>1000000</v>
      </c>
      <c r="G158" s="166">
        <f t="shared" si="6"/>
        <v>2000000000</v>
      </c>
      <c r="H158" s="166">
        <v>500000000</v>
      </c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>
        <f t="shared" si="5"/>
        <v>500000000</v>
      </c>
    </row>
    <row r="159" spans="1:19" ht="20.45">
      <c r="A159" s="642"/>
      <c r="B159" s="645"/>
      <c r="C159" s="164" t="s">
        <v>1224</v>
      </c>
      <c r="D159" s="164" t="s">
        <v>1226</v>
      </c>
      <c r="E159" s="165">
        <v>3000</v>
      </c>
      <c r="F159" s="166">
        <v>800000</v>
      </c>
      <c r="G159" s="166">
        <f t="shared" si="6"/>
        <v>2400000000</v>
      </c>
      <c r="H159" s="166">
        <v>400000000</v>
      </c>
      <c r="I159" s="166"/>
      <c r="J159" s="166"/>
      <c r="K159" s="166"/>
      <c r="L159" s="166"/>
      <c r="M159" s="166">
        <v>300000000</v>
      </c>
      <c r="N159" s="166"/>
      <c r="O159" s="166"/>
      <c r="P159" s="166"/>
      <c r="Q159" s="166"/>
      <c r="R159" s="166"/>
      <c r="S159" s="166">
        <f t="shared" si="5"/>
        <v>700000000</v>
      </c>
    </row>
    <row r="160" spans="1:19" ht="20.45">
      <c r="A160" s="642"/>
      <c r="B160" s="645"/>
      <c r="C160" s="164" t="s">
        <v>1228</v>
      </c>
      <c r="D160" s="164" t="s">
        <v>1228</v>
      </c>
      <c r="E160" s="165">
        <v>2</v>
      </c>
      <c r="F160" s="166">
        <v>400000000</v>
      </c>
      <c r="G160" s="166">
        <f t="shared" si="6"/>
        <v>800000000</v>
      </c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>
        <f t="shared" si="5"/>
        <v>0</v>
      </c>
    </row>
    <row r="161" spans="1:19" ht="40.9">
      <c r="A161" s="642"/>
      <c r="B161" s="645"/>
      <c r="C161" s="164" t="s">
        <v>1231</v>
      </c>
      <c r="D161" s="164" t="s">
        <v>1233</v>
      </c>
      <c r="E161" s="165">
        <v>200</v>
      </c>
      <c r="F161" s="166">
        <v>2000000</v>
      </c>
      <c r="G161" s="166">
        <f t="shared" si="6"/>
        <v>400000000</v>
      </c>
      <c r="H161" s="166"/>
      <c r="I161" s="166"/>
      <c r="J161" s="166"/>
      <c r="K161" s="166"/>
      <c r="L161" s="166"/>
      <c r="M161" s="166"/>
      <c r="N161" s="166"/>
      <c r="O161" s="166"/>
      <c r="P161" s="166"/>
      <c r="Q161" s="166"/>
      <c r="R161" s="166"/>
      <c r="S161" s="166">
        <f t="shared" si="5"/>
        <v>0</v>
      </c>
    </row>
    <row r="162" spans="1:19" ht="30.6">
      <c r="A162" s="642"/>
      <c r="B162" s="645"/>
      <c r="C162" s="164" t="s">
        <v>1235</v>
      </c>
      <c r="D162" s="164" t="s">
        <v>1237</v>
      </c>
      <c r="E162" s="165">
        <v>1</v>
      </c>
      <c r="F162" s="166">
        <v>120000000</v>
      </c>
      <c r="G162" s="166">
        <f t="shared" si="6"/>
        <v>120000000</v>
      </c>
      <c r="H162" s="166">
        <v>30000000</v>
      </c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>
        <f t="shared" si="5"/>
        <v>30000000</v>
      </c>
    </row>
    <row r="163" spans="1:19" ht="40.9">
      <c r="A163" s="642"/>
      <c r="B163" s="646"/>
      <c r="C163" s="164" t="s">
        <v>1239</v>
      </c>
      <c r="D163" s="164" t="s">
        <v>1054</v>
      </c>
      <c r="E163" s="165">
        <v>1</v>
      </c>
      <c r="F163" s="166">
        <v>80000000</v>
      </c>
      <c r="G163" s="166">
        <f t="shared" si="6"/>
        <v>80000000</v>
      </c>
      <c r="H163" s="166">
        <v>80000000</v>
      </c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>
        <f t="shared" si="5"/>
        <v>80000000</v>
      </c>
    </row>
    <row r="164" spans="1:19" ht="45" customHeight="1">
      <c r="A164" s="642"/>
      <c r="B164" s="647" t="s">
        <v>801</v>
      </c>
      <c r="C164" s="164" t="s">
        <v>287</v>
      </c>
      <c r="D164" s="164" t="s">
        <v>288</v>
      </c>
      <c r="E164" s="165">
        <v>1</v>
      </c>
      <c r="F164" s="166">
        <v>96000000</v>
      </c>
      <c r="G164" s="166">
        <f t="shared" si="6"/>
        <v>96000000</v>
      </c>
      <c r="H164" s="166">
        <v>24000000</v>
      </c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>
        <f t="shared" si="5"/>
        <v>24000000</v>
      </c>
    </row>
    <row r="165" spans="1:19" ht="40.9">
      <c r="A165" s="642"/>
      <c r="B165" s="645"/>
      <c r="C165" s="164" t="s">
        <v>287</v>
      </c>
      <c r="D165" s="164" t="s">
        <v>289</v>
      </c>
      <c r="E165" s="165">
        <v>1</v>
      </c>
      <c r="F165" s="166">
        <v>96000000</v>
      </c>
      <c r="G165" s="166">
        <f t="shared" si="6"/>
        <v>96000000</v>
      </c>
      <c r="H165" s="166">
        <v>24000000</v>
      </c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>
        <f t="shared" si="5"/>
        <v>24000000</v>
      </c>
    </row>
    <row r="166" spans="1:19" ht="40.9">
      <c r="A166" s="642"/>
      <c r="B166" s="645"/>
      <c r="C166" s="164" t="s">
        <v>287</v>
      </c>
      <c r="D166" s="164" t="s">
        <v>289</v>
      </c>
      <c r="E166" s="165">
        <v>1</v>
      </c>
      <c r="F166" s="166">
        <v>144000000</v>
      </c>
      <c r="G166" s="166">
        <f t="shared" si="6"/>
        <v>144000000</v>
      </c>
      <c r="H166" s="166">
        <v>36000000</v>
      </c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>
        <f t="shared" si="5"/>
        <v>36000000</v>
      </c>
    </row>
    <row r="167" spans="1:19" ht="20.45">
      <c r="A167" s="642"/>
      <c r="B167" s="645"/>
      <c r="C167" s="164" t="s">
        <v>290</v>
      </c>
      <c r="D167" s="164" t="s">
        <v>291</v>
      </c>
      <c r="E167" s="165">
        <v>200</v>
      </c>
      <c r="F167" s="166">
        <v>2000000</v>
      </c>
      <c r="G167" s="166">
        <f t="shared" si="6"/>
        <v>400000000</v>
      </c>
      <c r="H167" s="166"/>
      <c r="I167" s="166"/>
      <c r="J167" s="166"/>
      <c r="K167" s="166"/>
      <c r="L167" s="166"/>
      <c r="M167" s="166"/>
      <c r="N167" s="166"/>
      <c r="O167" s="166"/>
      <c r="P167" s="166"/>
      <c r="Q167" s="166"/>
      <c r="R167" s="166"/>
      <c r="S167" s="166">
        <f t="shared" si="5"/>
        <v>0</v>
      </c>
    </row>
    <row r="168" spans="1:19" ht="30.6">
      <c r="A168" s="642"/>
      <c r="B168" s="645"/>
      <c r="C168" s="164" t="s">
        <v>290</v>
      </c>
      <c r="D168" s="164" t="s">
        <v>292</v>
      </c>
      <c r="E168" s="165">
        <v>1</v>
      </c>
      <c r="F168" s="166">
        <v>96000000</v>
      </c>
      <c r="G168" s="166">
        <f t="shared" si="6"/>
        <v>96000000</v>
      </c>
      <c r="H168" s="166">
        <v>24000000</v>
      </c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>
        <f t="shared" ref="S168:S173" si="7">SUM(H168:R168)</f>
        <v>24000000</v>
      </c>
    </row>
    <row r="169" spans="1:19" ht="40.9">
      <c r="A169" s="642"/>
      <c r="B169" s="645"/>
      <c r="C169" s="164" t="s">
        <v>293</v>
      </c>
      <c r="D169" s="164" t="s">
        <v>294</v>
      </c>
      <c r="E169" s="165">
        <v>8</v>
      </c>
      <c r="F169" s="166">
        <v>15000000</v>
      </c>
      <c r="G169" s="166">
        <f t="shared" si="6"/>
        <v>120000000</v>
      </c>
      <c r="H169" s="166">
        <v>30000000</v>
      </c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>
        <f t="shared" si="7"/>
        <v>30000000</v>
      </c>
    </row>
    <row r="170" spans="1:19" ht="51">
      <c r="A170" s="642"/>
      <c r="B170" s="645"/>
      <c r="C170" s="164" t="s">
        <v>804</v>
      </c>
      <c r="D170" s="164" t="s">
        <v>806</v>
      </c>
      <c r="E170" s="165">
        <v>1</v>
      </c>
      <c r="F170" s="166">
        <v>70000000</v>
      </c>
      <c r="G170" s="166">
        <f t="shared" si="6"/>
        <v>70000000</v>
      </c>
      <c r="H170" s="166">
        <v>70000000</v>
      </c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>
        <f t="shared" si="7"/>
        <v>70000000</v>
      </c>
    </row>
    <row r="171" spans="1:19" ht="51">
      <c r="A171" s="642"/>
      <c r="B171" s="645"/>
      <c r="C171" s="164" t="s">
        <v>807</v>
      </c>
      <c r="D171" s="164" t="s">
        <v>807</v>
      </c>
      <c r="E171" s="165">
        <v>1</v>
      </c>
      <c r="F171" s="166">
        <v>80000000</v>
      </c>
      <c r="G171" s="166">
        <f t="shared" si="6"/>
        <v>80000000</v>
      </c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>
        <f t="shared" si="7"/>
        <v>0</v>
      </c>
    </row>
    <row r="172" spans="1:19" ht="20.45">
      <c r="A172" s="642"/>
      <c r="B172" s="646"/>
      <c r="C172" s="164" t="s">
        <v>285</v>
      </c>
      <c r="D172" s="164" t="s">
        <v>286</v>
      </c>
      <c r="E172" s="165">
        <v>1</v>
      </c>
      <c r="F172" s="166">
        <v>96000000</v>
      </c>
      <c r="G172" s="166">
        <f t="shared" si="6"/>
        <v>96000000</v>
      </c>
      <c r="H172" s="166">
        <v>24000000</v>
      </c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>
        <f t="shared" si="7"/>
        <v>24000000</v>
      </c>
    </row>
    <row r="173" spans="1:19" ht="30.6">
      <c r="A173" s="642"/>
      <c r="B173" s="647" t="s">
        <v>908</v>
      </c>
      <c r="C173" s="164" t="s">
        <v>404</v>
      </c>
      <c r="D173" s="164" t="s">
        <v>405</v>
      </c>
      <c r="E173" s="165">
        <v>5</v>
      </c>
      <c r="F173" s="166">
        <v>30000000</v>
      </c>
      <c r="G173" s="166">
        <f t="shared" si="6"/>
        <v>150000000</v>
      </c>
      <c r="H173" s="166"/>
      <c r="I173" s="166"/>
      <c r="J173" s="166"/>
      <c r="K173" s="166"/>
      <c r="L173" s="166"/>
      <c r="M173" s="166">
        <v>30000000</v>
      </c>
      <c r="N173" s="166"/>
      <c r="O173" s="166"/>
      <c r="P173" s="166"/>
      <c r="Q173" s="166"/>
      <c r="R173" s="166"/>
      <c r="S173" s="166">
        <f t="shared" si="7"/>
        <v>30000000</v>
      </c>
    </row>
    <row r="174" spans="1:19" ht="41.45" thickBot="1">
      <c r="A174" s="643"/>
      <c r="B174" s="651"/>
      <c r="C174" s="183" t="s">
        <v>916</v>
      </c>
      <c r="D174" s="183" t="s">
        <v>918</v>
      </c>
      <c r="E174" s="184">
        <v>5</v>
      </c>
      <c r="F174" s="185">
        <v>25000000</v>
      </c>
      <c r="G174" s="185">
        <f t="shared" si="6"/>
        <v>125000000</v>
      </c>
      <c r="H174" s="185"/>
      <c r="I174" s="185"/>
      <c r="J174" s="185"/>
      <c r="K174" s="185"/>
      <c r="L174" s="185"/>
      <c r="M174" s="185">
        <v>20000000</v>
      </c>
      <c r="N174" s="185"/>
      <c r="O174" s="185"/>
      <c r="P174" s="185"/>
      <c r="Q174" s="185"/>
      <c r="R174" s="185"/>
      <c r="S174" s="185">
        <f>SUM(H174:R174)</f>
        <v>20000000</v>
      </c>
    </row>
    <row r="175" spans="1:19" ht="10.9" thickBot="1">
      <c r="A175" s="655" t="s">
        <v>1242</v>
      </c>
      <c r="B175" s="656"/>
      <c r="C175" s="656"/>
      <c r="D175" s="656"/>
      <c r="E175" s="656"/>
      <c r="F175" s="657"/>
      <c r="G175" s="186">
        <f t="shared" ref="G175:S175" si="8">SUM(G38:G174)</f>
        <v>190973510195.77002</v>
      </c>
      <c r="H175" s="187">
        <f t="shared" si="8"/>
        <v>8133500000</v>
      </c>
      <c r="I175" s="187">
        <f t="shared" si="8"/>
        <v>40000000</v>
      </c>
      <c r="J175" s="187">
        <f t="shared" si="8"/>
        <v>3820000000</v>
      </c>
      <c r="K175" s="187">
        <f t="shared" si="8"/>
        <v>11179581899</v>
      </c>
      <c r="L175" s="187">
        <f t="shared" si="8"/>
        <v>2169300697</v>
      </c>
      <c r="M175" s="187">
        <f t="shared" si="8"/>
        <v>1401000000</v>
      </c>
      <c r="N175" s="187">
        <f t="shared" si="8"/>
        <v>845000000</v>
      </c>
      <c r="O175" s="187">
        <f t="shared" si="8"/>
        <v>0</v>
      </c>
      <c r="P175" s="187">
        <f t="shared" si="8"/>
        <v>423000000</v>
      </c>
      <c r="Q175" s="187">
        <f t="shared" si="8"/>
        <v>0</v>
      </c>
      <c r="R175" s="187">
        <f t="shared" si="8"/>
        <v>13915000000</v>
      </c>
      <c r="S175" s="188">
        <f t="shared" si="8"/>
        <v>41927196697</v>
      </c>
    </row>
    <row r="176" spans="1:19" ht="33.75" customHeight="1">
      <c r="A176" s="658" t="s">
        <v>1243</v>
      </c>
      <c r="B176" s="652" t="s">
        <v>1245</v>
      </c>
      <c r="C176" s="190" t="s">
        <v>541</v>
      </c>
      <c r="D176" s="190" t="s">
        <v>542</v>
      </c>
      <c r="E176" s="191">
        <v>100</v>
      </c>
      <c r="F176" s="192">
        <v>2000000</v>
      </c>
      <c r="G176" s="193">
        <f t="shared" si="6"/>
        <v>200000000</v>
      </c>
      <c r="H176" s="193"/>
      <c r="I176" s="193"/>
      <c r="J176" s="193"/>
      <c r="K176" s="193"/>
      <c r="L176" s="193"/>
      <c r="M176" s="193">
        <v>50000000</v>
      </c>
      <c r="N176" s="193"/>
      <c r="O176" s="193"/>
      <c r="P176" s="193"/>
      <c r="Q176" s="193"/>
      <c r="R176" s="193"/>
      <c r="S176" s="193">
        <f>SUM(H176:R176)</f>
        <v>50000000</v>
      </c>
    </row>
    <row r="177" spans="1:19" ht="20.45">
      <c r="A177" s="658"/>
      <c r="B177" s="652"/>
      <c r="C177" s="190" t="s">
        <v>543</v>
      </c>
      <c r="D177" s="190" t="s">
        <v>544</v>
      </c>
      <c r="E177" s="191">
        <v>100</v>
      </c>
      <c r="F177" s="192">
        <v>1800000</v>
      </c>
      <c r="G177" s="192">
        <f t="shared" si="6"/>
        <v>180000000</v>
      </c>
      <c r="H177" s="192">
        <v>45000000</v>
      </c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>
        <f>SUM(H177:R177)</f>
        <v>45000000</v>
      </c>
    </row>
    <row r="178" spans="1:19" ht="40.9">
      <c r="A178" s="658"/>
      <c r="B178" s="652"/>
      <c r="C178" s="190" t="s">
        <v>547</v>
      </c>
      <c r="D178" s="190" t="s">
        <v>548</v>
      </c>
      <c r="E178" s="191">
        <v>100</v>
      </c>
      <c r="F178" s="192">
        <v>1000000</v>
      </c>
      <c r="G178" s="192">
        <f t="shared" si="6"/>
        <v>100000000</v>
      </c>
      <c r="H178" s="192"/>
      <c r="I178" s="192"/>
      <c r="J178" s="192"/>
      <c r="K178" s="192"/>
      <c r="L178" s="192"/>
      <c r="M178" s="192">
        <v>30000000</v>
      </c>
      <c r="N178" s="192"/>
      <c r="O178" s="192"/>
      <c r="P178" s="192"/>
      <c r="Q178" s="192"/>
      <c r="R178" s="192"/>
      <c r="S178" s="192">
        <f t="shared" ref="S178:S217" si="9">SUM(H178:R178)</f>
        <v>30000000</v>
      </c>
    </row>
    <row r="179" spans="1:19" ht="20.45">
      <c r="A179" s="658"/>
      <c r="B179" s="652"/>
      <c r="C179" s="190" t="s">
        <v>549</v>
      </c>
      <c r="D179" s="190" t="s">
        <v>550</v>
      </c>
      <c r="E179" s="191">
        <v>30</v>
      </c>
      <c r="F179" s="192">
        <v>1000000</v>
      </c>
      <c r="G179" s="192">
        <f t="shared" si="6"/>
        <v>30000000</v>
      </c>
      <c r="H179" s="192"/>
      <c r="I179" s="192"/>
      <c r="J179" s="192"/>
      <c r="K179" s="192"/>
      <c r="L179" s="192"/>
      <c r="M179" s="192">
        <v>10000000</v>
      </c>
      <c r="N179" s="192"/>
      <c r="O179" s="192"/>
      <c r="P179" s="192"/>
      <c r="Q179" s="192"/>
      <c r="R179" s="192"/>
      <c r="S179" s="192">
        <f t="shared" si="9"/>
        <v>10000000</v>
      </c>
    </row>
    <row r="180" spans="1:19" ht="30.6">
      <c r="A180" s="658"/>
      <c r="B180" s="652"/>
      <c r="C180" s="190" t="s">
        <v>551</v>
      </c>
      <c r="D180" s="190" t="s">
        <v>172</v>
      </c>
      <c r="E180" s="191">
        <v>60</v>
      </c>
      <c r="F180" s="192">
        <v>1000000</v>
      </c>
      <c r="G180" s="192">
        <f t="shared" si="6"/>
        <v>60000000</v>
      </c>
      <c r="H180" s="192"/>
      <c r="I180" s="192"/>
      <c r="J180" s="192"/>
      <c r="K180" s="192"/>
      <c r="L180" s="192"/>
      <c r="M180" s="192">
        <v>20000000</v>
      </c>
      <c r="N180" s="192"/>
      <c r="O180" s="192"/>
      <c r="P180" s="192"/>
      <c r="Q180" s="192"/>
      <c r="R180" s="192"/>
      <c r="S180" s="192">
        <f t="shared" si="9"/>
        <v>20000000</v>
      </c>
    </row>
    <row r="181" spans="1:19" ht="30.6">
      <c r="A181" s="658"/>
      <c r="B181" s="652"/>
      <c r="C181" s="190" t="s">
        <v>552</v>
      </c>
      <c r="D181" s="190" t="s">
        <v>553</v>
      </c>
      <c r="E181" s="191">
        <v>60</v>
      </c>
      <c r="F181" s="192">
        <v>500000</v>
      </c>
      <c r="G181" s="192">
        <f t="shared" si="6"/>
        <v>30000000</v>
      </c>
      <c r="H181" s="192"/>
      <c r="I181" s="192"/>
      <c r="J181" s="192"/>
      <c r="K181" s="192"/>
      <c r="L181" s="192"/>
      <c r="M181" s="192">
        <v>10000000</v>
      </c>
      <c r="N181" s="192"/>
      <c r="O181" s="192"/>
      <c r="P181" s="192"/>
      <c r="Q181" s="192"/>
      <c r="R181" s="192"/>
      <c r="S181" s="192">
        <f t="shared" si="9"/>
        <v>10000000</v>
      </c>
    </row>
    <row r="182" spans="1:19" ht="20.45">
      <c r="A182" s="658"/>
      <c r="B182" s="652"/>
      <c r="C182" s="190" t="s">
        <v>1022</v>
      </c>
      <c r="D182" s="190" t="s">
        <v>1023</v>
      </c>
      <c r="E182" s="191">
        <v>10</v>
      </c>
      <c r="F182" s="192">
        <v>30000000</v>
      </c>
      <c r="G182" s="192">
        <f t="shared" si="6"/>
        <v>300000000</v>
      </c>
      <c r="H182" s="192"/>
      <c r="I182" s="192"/>
      <c r="J182" s="192"/>
      <c r="K182" s="192"/>
      <c r="L182" s="192"/>
      <c r="M182" s="192">
        <v>90000000</v>
      </c>
      <c r="N182" s="192"/>
      <c r="O182" s="192"/>
      <c r="P182" s="192"/>
      <c r="Q182" s="192"/>
      <c r="R182" s="192"/>
      <c r="S182" s="192">
        <f t="shared" si="9"/>
        <v>90000000</v>
      </c>
    </row>
    <row r="183" spans="1:19" ht="20.45">
      <c r="A183" s="658"/>
      <c r="B183" s="652"/>
      <c r="C183" s="190" t="s">
        <v>1022</v>
      </c>
      <c r="D183" s="190" t="s">
        <v>1026</v>
      </c>
      <c r="E183" s="191">
        <v>90</v>
      </c>
      <c r="F183" s="192">
        <v>1000000</v>
      </c>
      <c r="G183" s="192">
        <f t="shared" si="6"/>
        <v>90000000</v>
      </c>
      <c r="H183" s="192"/>
      <c r="I183" s="192"/>
      <c r="J183" s="192"/>
      <c r="K183" s="192"/>
      <c r="L183" s="192"/>
      <c r="M183" s="192">
        <v>30000000</v>
      </c>
      <c r="N183" s="192"/>
      <c r="O183" s="192"/>
      <c r="P183" s="192"/>
      <c r="Q183" s="192"/>
      <c r="R183" s="192"/>
      <c r="S183" s="192">
        <f t="shared" si="9"/>
        <v>30000000</v>
      </c>
    </row>
    <row r="184" spans="1:19" ht="20.45">
      <c r="A184" s="658"/>
      <c r="B184" s="653"/>
      <c r="C184" s="190" t="s">
        <v>561</v>
      </c>
      <c r="D184" s="190" t="s">
        <v>562</v>
      </c>
      <c r="E184" s="191">
        <v>250</v>
      </c>
      <c r="F184" s="192">
        <v>100000</v>
      </c>
      <c r="G184" s="192">
        <f t="shared" si="6"/>
        <v>25000000</v>
      </c>
      <c r="H184" s="192">
        <v>5000000</v>
      </c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>
        <f t="shared" si="9"/>
        <v>5000000</v>
      </c>
    </row>
    <row r="185" spans="1:19" ht="30.6">
      <c r="A185" s="658"/>
      <c r="B185" s="652" t="s">
        <v>1038</v>
      </c>
      <c r="C185" s="190" t="s">
        <v>578</v>
      </c>
      <c r="D185" s="190" t="s">
        <v>579</v>
      </c>
      <c r="E185" s="191">
        <v>100</v>
      </c>
      <c r="F185" s="192">
        <v>2550000</v>
      </c>
      <c r="G185" s="192">
        <f t="shared" si="6"/>
        <v>255000000</v>
      </c>
      <c r="H185" s="192"/>
      <c r="I185" s="192"/>
      <c r="J185" s="192"/>
      <c r="K185" s="192"/>
      <c r="L185" s="192"/>
      <c r="M185" s="192"/>
      <c r="N185" s="192"/>
      <c r="O185" s="192"/>
      <c r="P185" s="192">
        <v>85000000</v>
      </c>
      <c r="Q185" s="192"/>
      <c r="R185" s="192"/>
      <c r="S185" s="192">
        <f t="shared" si="9"/>
        <v>85000000</v>
      </c>
    </row>
    <row r="186" spans="1:19" ht="40.9">
      <c r="A186" s="658"/>
      <c r="B186" s="652"/>
      <c r="C186" s="190" t="s">
        <v>1041</v>
      </c>
      <c r="D186" s="190" t="s">
        <v>1042</v>
      </c>
      <c r="E186" s="191">
        <v>300</v>
      </c>
      <c r="F186" s="192">
        <v>800000</v>
      </c>
      <c r="G186" s="192">
        <f t="shared" si="6"/>
        <v>240000000</v>
      </c>
      <c r="H186" s="192">
        <v>60000000</v>
      </c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>
        <f t="shared" si="9"/>
        <v>60000000</v>
      </c>
    </row>
    <row r="187" spans="1:19" ht="30.6">
      <c r="A187" s="658"/>
      <c r="B187" s="653"/>
      <c r="C187" s="190" t="s">
        <v>1043</v>
      </c>
      <c r="D187" s="190" t="s">
        <v>1044</v>
      </c>
      <c r="E187" s="191">
        <v>1</v>
      </c>
      <c r="F187" s="192">
        <v>60000000</v>
      </c>
      <c r="G187" s="192">
        <f t="shared" si="6"/>
        <v>60000000</v>
      </c>
      <c r="H187" s="192">
        <v>60000000</v>
      </c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>
        <f t="shared" si="9"/>
        <v>60000000</v>
      </c>
    </row>
    <row r="188" spans="1:19" ht="40.9">
      <c r="A188" s="658"/>
      <c r="B188" s="195" t="s">
        <v>988</v>
      </c>
      <c r="C188" s="196" t="s">
        <v>517</v>
      </c>
      <c r="D188" s="196" t="s">
        <v>518</v>
      </c>
      <c r="E188" s="197">
        <v>1</v>
      </c>
      <c r="F188" s="193">
        <v>500000000</v>
      </c>
      <c r="G188" s="193">
        <f t="shared" si="6"/>
        <v>500000000</v>
      </c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2">
        <f t="shared" si="9"/>
        <v>0</v>
      </c>
    </row>
    <row r="189" spans="1:19" ht="40.9">
      <c r="A189" s="658"/>
      <c r="B189" s="654" t="s">
        <v>995</v>
      </c>
      <c r="C189" s="190" t="s">
        <v>521</v>
      </c>
      <c r="D189" s="190" t="s">
        <v>522</v>
      </c>
      <c r="E189" s="191">
        <v>2</v>
      </c>
      <c r="F189" s="192">
        <v>40000000</v>
      </c>
      <c r="G189" s="192">
        <f t="shared" si="6"/>
        <v>80000000</v>
      </c>
      <c r="H189" s="192"/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>
        <f t="shared" si="9"/>
        <v>0</v>
      </c>
    </row>
    <row r="190" spans="1:19" ht="30.6">
      <c r="A190" s="658"/>
      <c r="B190" s="652" t="s">
        <v>520</v>
      </c>
      <c r="C190" s="190" t="s">
        <v>523</v>
      </c>
      <c r="D190" s="190" t="s">
        <v>524</v>
      </c>
      <c r="E190" s="191">
        <v>50</v>
      </c>
      <c r="F190" s="192">
        <v>1000000</v>
      </c>
      <c r="G190" s="192">
        <f t="shared" si="6"/>
        <v>50000000</v>
      </c>
      <c r="H190" s="192"/>
      <c r="I190" s="192"/>
      <c r="J190" s="192"/>
      <c r="K190" s="192"/>
      <c r="L190" s="192"/>
      <c r="M190" s="192">
        <v>10000000</v>
      </c>
      <c r="N190" s="192"/>
      <c r="O190" s="192"/>
      <c r="P190" s="192"/>
      <c r="Q190" s="192"/>
      <c r="R190" s="192"/>
      <c r="S190" s="192">
        <f t="shared" si="9"/>
        <v>10000000</v>
      </c>
    </row>
    <row r="191" spans="1:19" ht="30.6">
      <c r="A191" s="658"/>
      <c r="B191" s="652" t="s">
        <v>520</v>
      </c>
      <c r="C191" s="190" t="s">
        <v>525</v>
      </c>
      <c r="D191" s="190" t="s">
        <v>526</v>
      </c>
      <c r="E191" s="191">
        <v>5</v>
      </c>
      <c r="F191" s="192">
        <v>5000000</v>
      </c>
      <c r="G191" s="192">
        <f t="shared" si="6"/>
        <v>25000000</v>
      </c>
      <c r="H191" s="192"/>
      <c r="I191" s="192"/>
      <c r="J191" s="192"/>
      <c r="K191" s="192"/>
      <c r="L191" s="192"/>
      <c r="M191" s="192">
        <v>5000000</v>
      </c>
      <c r="N191" s="192"/>
      <c r="O191" s="192"/>
      <c r="P191" s="192"/>
      <c r="Q191" s="192"/>
      <c r="R191" s="192"/>
      <c r="S191" s="192">
        <f t="shared" si="9"/>
        <v>5000000</v>
      </c>
    </row>
    <row r="192" spans="1:19" ht="30.6">
      <c r="A192" s="658"/>
      <c r="B192" s="652" t="s">
        <v>520</v>
      </c>
      <c r="C192" s="190" t="s">
        <v>527</v>
      </c>
      <c r="D192" s="190" t="s">
        <v>528</v>
      </c>
      <c r="E192" s="191">
        <v>5</v>
      </c>
      <c r="F192" s="192">
        <v>20000000</v>
      </c>
      <c r="G192" s="192">
        <f t="shared" si="6"/>
        <v>100000000</v>
      </c>
      <c r="H192" s="192">
        <v>10000000</v>
      </c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>
        <f t="shared" si="9"/>
        <v>10000000</v>
      </c>
    </row>
    <row r="193" spans="1:19" ht="30.6">
      <c r="A193" s="658"/>
      <c r="B193" s="652" t="s">
        <v>520</v>
      </c>
      <c r="C193" s="190" t="s">
        <v>529</v>
      </c>
      <c r="D193" s="190" t="s">
        <v>530</v>
      </c>
      <c r="E193" s="191">
        <v>2</v>
      </c>
      <c r="F193" s="192">
        <v>50000000</v>
      </c>
      <c r="G193" s="192">
        <f t="shared" si="6"/>
        <v>100000000</v>
      </c>
      <c r="H193" s="192"/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>
        <f t="shared" si="9"/>
        <v>0</v>
      </c>
    </row>
    <row r="194" spans="1:19" ht="30.6">
      <c r="A194" s="658"/>
      <c r="B194" s="652" t="s">
        <v>520</v>
      </c>
      <c r="C194" s="190" t="s">
        <v>531</v>
      </c>
      <c r="D194" s="190" t="s">
        <v>532</v>
      </c>
      <c r="E194" s="191">
        <v>2</v>
      </c>
      <c r="F194" s="192">
        <v>50000000</v>
      </c>
      <c r="G194" s="192">
        <f t="shared" si="6"/>
        <v>100000000</v>
      </c>
      <c r="H194" s="192"/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>
        <f t="shared" si="9"/>
        <v>0</v>
      </c>
    </row>
    <row r="195" spans="1:19" ht="11.25" customHeight="1">
      <c r="A195" s="658"/>
      <c r="B195" s="652" t="s">
        <v>520</v>
      </c>
      <c r="C195" s="190" t="s">
        <v>533</v>
      </c>
      <c r="D195" s="190" t="s">
        <v>340</v>
      </c>
      <c r="E195" s="191">
        <v>2</v>
      </c>
      <c r="F195" s="192">
        <v>10000000</v>
      </c>
      <c r="G195" s="192">
        <f t="shared" si="6"/>
        <v>20000000</v>
      </c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>
        <f t="shared" si="9"/>
        <v>0</v>
      </c>
    </row>
    <row r="196" spans="1:19" ht="11.25" customHeight="1">
      <c r="A196" s="658"/>
      <c r="B196" s="652" t="s">
        <v>520</v>
      </c>
      <c r="C196" s="190" t="s">
        <v>534</v>
      </c>
      <c r="D196" s="190" t="s">
        <v>357</v>
      </c>
      <c r="E196" s="191">
        <v>3</v>
      </c>
      <c r="F196" s="192">
        <v>15000000</v>
      </c>
      <c r="G196" s="192">
        <f t="shared" ref="G196:G259" si="10">+E196*F196</f>
        <v>45000000</v>
      </c>
      <c r="H196" s="192">
        <v>15000000</v>
      </c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>
        <f t="shared" si="9"/>
        <v>15000000</v>
      </c>
    </row>
    <row r="197" spans="1:19" ht="11.25" customHeight="1">
      <c r="A197" s="658"/>
      <c r="B197" s="652" t="s">
        <v>520</v>
      </c>
      <c r="C197" s="190" t="s">
        <v>535</v>
      </c>
      <c r="D197" s="190" t="s">
        <v>535</v>
      </c>
      <c r="E197" s="191">
        <v>1</v>
      </c>
      <c r="F197" s="192"/>
      <c r="G197" s="192">
        <f t="shared" si="10"/>
        <v>0</v>
      </c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>
        <f t="shared" si="9"/>
        <v>0</v>
      </c>
    </row>
    <row r="198" spans="1:19" ht="30.6">
      <c r="A198" s="658"/>
      <c r="B198" s="652"/>
      <c r="C198" s="190" t="s">
        <v>1010</v>
      </c>
      <c r="D198" s="190" t="s">
        <v>1012</v>
      </c>
      <c r="E198" s="191">
        <v>4</v>
      </c>
      <c r="F198" s="192">
        <v>6000000</v>
      </c>
      <c r="G198" s="192">
        <f t="shared" si="10"/>
        <v>24000000</v>
      </c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>
        <f t="shared" si="9"/>
        <v>0</v>
      </c>
    </row>
    <row r="199" spans="1:19" ht="11.25" customHeight="1">
      <c r="A199" s="658"/>
      <c r="B199" s="653" t="s">
        <v>520</v>
      </c>
      <c r="C199" s="190" t="s">
        <v>536</v>
      </c>
      <c r="D199" s="190" t="s">
        <v>537</v>
      </c>
      <c r="E199" s="191">
        <v>1</v>
      </c>
      <c r="F199" s="192">
        <v>30000000</v>
      </c>
      <c r="G199" s="192">
        <f t="shared" si="10"/>
        <v>30000000</v>
      </c>
      <c r="H199" s="192">
        <v>5000000</v>
      </c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>
        <f t="shared" si="9"/>
        <v>5000000</v>
      </c>
    </row>
    <row r="200" spans="1:19" ht="30.6">
      <c r="A200" s="658"/>
      <c r="B200" s="654" t="s">
        <v>1029</v>
      </c>
      <c r="C200" s="190" t="s">
        <v>564</v>
      </c>
      <c r="D200" s="190" t="s">
        <v>319</v>
      </c>
      <c r="E200" s="191">
        <v>4</v>
      </c>
      <c r="F200" s="192">
        <v>3000000</v>
      </c>
      <c r="G200" s="192">
        <f t="shared" si="10"/>
        <v>12000000</v>
      </c>
      <c r="H200" s="192"/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>
        <f t="shared" si="9"/>
        <v>0</v>
      </c>
    </row>
    <row r="201" spans="1:19" ht="30.6">
      <c r="A201" s="658"/>
      <c r="B201" s="652"/>
      <c r="C201" s="190" t="s">
        <v>566</v>
      </c>
      <c r="D201" s="190" t="s">
        <v>319</v>
      </c>
      <c r="E201" s="191">
        <v>4</v>
      </c>
      <c r="F201" s="192">
        <v>3000000</v>
      </c>
      <c r="G201" s="192">
        <f t="shared" si="10"/>
        <v>12000000</v>
      </c>
      <c r="H201" s="192"/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>
        <f t="shared" si="9"/>
        <v>0</v>
      </c>
    </row>
    <row r="202" spans="1:19" ht="20.45">
      <c r="A202" s="658"/>
      <c r="B202" s="652"/>
      <c r="C202" s="190" t="s">
        <v>567</v>
      </c>
      <c r="D202" s="190" t="s">
        <v>568</v>
      </c>
      <c r="E202" s="191">
        <v>10</v>
      </c>
      <c r="F202" s="192">
        <v>10000000</v>
      </c>
      <c r="G202" s="192">
        <f t="shared" si="10"/>
        <v>100000000</v>
      </c>
      <c r="H202" s="192"/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>
        <f t="shared" si="9"/>
        <v>0</v>
      </c>
    </row>
    <row r="203" spans="1:19" ht="20.45">
      <c r="A203" s="658"/>
      <c r="B203" s="652"/>
      <c r="C203" s="190" t="s">
        <v>569</v>
      </c>
      <c r="D203" s="190" t="s">
        <v>570</v>
      </c>
      <c r="E203" s="191">
        <v>10</v>
      </c>
      <c r="F203" s="192">
        <v>2000000</v>
      </c>
      <c r="G203" s="192">
        <f t="shared" si="10"/>
        <v>20000000</v>
      </c>
      <c r="H203" s="192"/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>
        <f t="shared" si="9"/>
        <v>0</v>
      </c>
    </row>
    <row r="204" spans="1:19" ht="30.6">
      <c r="A204" s="658"/>
      <c r="B204" s="652"/>
      <c r="C204" s="190" t="s">
        <v>595</v>
      </c>
      <c r="D204" s="190" t="s">
        <v>172</v>
      </c>
      <c r="E204" s="191">
        <v>60</v>
      </c>
      <c r="F204" s="192">
        <v>800000</v>
      </c>
      <c r="G204" s="192">
        <f t="shared" si="10"/>
        <v>48000000</v>
      </c>
      <c r="H204" s="192"/>
      <c r="I204" s="192"/>
      <c r="J204" s="192"/>
      <c r="K204" s="192"/>
      <c r="L204" s="192"/>
      <c r="M204" s="192"/>
      <c r="N204" s="192"/>
      <c r="O204" s="192"/>
      <c r="P204" s="192"/>
      <c r="Q204" s="192"/>
      <c r="R204" s="192"/>
      <c r="S204" s="192">
        <f t="shared" si="9"/>
        <v>0</v>
      </c>
    </row>
    <row r="205" spans="1:19" ht="20.45">
      <c r="A205" s="658"/>
      <c r="B205" s="652"/>
      <c r="C205" s="190" t="s">
        <v>596</v>
      </c>
      <c r="D205" s="190" t="s">
        <v>597</v>
      </c>
      <c r="E205" s="191">
        <v>2</v>
      </c>
      <c r="F205" s="192">
        <v>5000000</v>
      </c>
      <c r="G205" s="192">
        <f t="shared" si="10"/>
        <v>10000000</v>
      </c>
      <c r="H205" s="192">
        <v>5000000</v>
      </c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>
        <f t="shared" si="9"/>
        <v>5000000</v>
      </c>
    </row>
    <row r="206" spans="1:19" ht="20.45">
      <c r="A206" s="658"/>
      <c r="B206" s="653"/>
      <c r="C206" s="190" t="s">
        <v>599</v>
      </c>
      <c r="D206" s="190" t="s">
        <v>526</v>
      </c>
      <c r="E206" s="191">
        <v>10</v>
      </c>
      <c r="F206" s="192">
        <v>2400000</v>
      </c>
      <c r="G206" s="192">
        <f t="shared" si="10"/>
        <v>24000000</v>
      </c>
      <c r="H206" s="192"/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>
        <f t="shared" si="9"/>
        <v>0</v>
      </c>
    </row>
    <row r="207" spans="1:19" ht="22.5" customHeight="1">
      <c r="A207" s="658"/>
      <c r="B207" s="654" t="s">
        <v>1045</v>
      </c>
      <c r="C207" s="190" t="s">
        <v>586</v>
      </c>
      <c r="D207" s="190" t="s">
        <v>586</v>
      </c>
      <c r="E207" s="191">
        <v>1</v>
      </c>
      <c r="F207" s="192"/>
      <c r="G207" s="192">
        <f t="shared" si="10"/>
        <v>0</v>
      </c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>
        <f t="shared" si="9"/>
        <v>0</v>
      </c>
    </row>
    <row r="208" spans="1:19">
      <c r="A208" s="658"/>
      <c r="B208" s="652"/>
      <c r="C208" s="190" t="s">
        <v>588</v>
      </c>
      <c r="D208" s="190" t="s">
        <v>589</v>
      </c>
      <c r="E208" s="191">
        <v>1</v>
      </c>
      <c r="F208" s="192">
        <v>1697000000</v>
      </c>
      <c r="G208" s="192">
        <f t="shared" si="10"/>
        <v>1697000000</v>
      </c>
      <c r="H208" s="192"/>
      <c r="I208" s="192"/>
      <c r="J208" s="192"/>
      <c r="K208" s="192"/>
      <c r="L208" s="192"/>
      <c r="M208" s="192"/>
      <c r="N208" s="192"/>
      <c r="O208" s="192"/>
      <c r="P208" s="192"/>
      <c r="Q208" s="192"/>
      <c r="R208" s="192"/>
      <c r="S208" s="192">
        <f t="shared" si="9"/>
        <v>0</v>
      </c>
    </row>
    <row r="209" spans="1:19">
      <c r="A209" s="658"/>
      <c r="B209" s="652"/>
      <c r="C209" s="190" t="s">
        <v>590</v>
      </c>
      <c r="D209" s="190" t="s">
        <v>590</v>
      </c>
      <c r="E209" s="191">
        <v>1</v>
      </c>
      <c r="F209" s="192">
        <v>5163000002</v>
      </c>
      <c r="G209" s="192">
        <f t="shared" si="10"/>
        <v>5163000002</v>
      </c>
      <c r="H209" s="192"/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>
        <f t="shared" si="9"/>
        <v>0</v>
      </c>
    </row>
    <row r="210" spans="1:19">
      <c r="A210" s="658"/>
      <c r="B210" s="652"/>
      <c r="C210" s="190" t="s">
        <v>591</v>
      </c>
      <c r="D210" s="190" t="s">
        <v>592</v>
      </c>
      <c r="E210" s="191">
        <v>1</v>
      </c>
      <c r="F210" s="192">
        <v>700000000</v>
      </c>
      <c r="G210" s="192">
        <f t="shared" si="10"/>
        <v>700000000</v>
      </c>
      <c r="H210" s="192"/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>
        <f t="shared" si="9"/>
        <v>0</v>
      </c>
    </row>
    <row r="211" spans="1:19">
      <c r="A211" s="658"/>
      <c r="B211" s="652"/>
      <c r="C211" s="190" t="s">
        <v>593</v>
      </c>
      <c r="D211" s="190" t="s">
        <v>593</v>
      </c>
      <c r="E211" s="191">
        <v>1</v>
      </c>
      <c r="F211" s="192">
        <v>418000000</v>
      </c>
      <c r="G211" s="192">
        <f t="shared" si="10"/>
        <v>418000000</v>
      </c>
      <c r="H211" s="192"/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>
        <f t="shared" si="9"/>
        <v>0</v>
      </c>
    </row>
    <row r="212" spans="1:19">
      <c r="A212" s="658"/>
      <c r="B212" s="652"/>
      <c r="C212" s="190" t="s">
        <v>1247</v>
      </c>
      <c r="D212" s="190" t="s">
        <v>1248</v>
      </c>
      <c r="E212" s="191">
        <v>1</v>
      </c>
      <c r="F212" s="192">
        <v>3417000000</v>
      </c>
      <c r="G212" s="192">
        <f t="shared" si="10"/>
        <v>3417000000</v>
      </c>
      <c r="H212" s="192">
        <v>104000000</v>
      </c>
      <c r="I212" s="192"/>
      <c r="J212" s="192"/>
      <c r="K212" s="192"/>
      <c r="L212" s="192"/>
      <c r="M212" s="192">
        <v>432000000</v>
      </c>
      <c r="N212" s="192"/>
      <c r="O212" s="192"/>
      <c r="P212" s="192"/>
      <c r="Q212" s="192"/>
      <c r="R212" s="192">
        <v>198000000</v>
      </c>
      <c r="S212" s="192">
        <f t="shared" si="9"/>
        <v>734000000</v>
      </c>
    </row>
    <row r="213" spans="1:19" ht="20.45">
      <c r="A213" s="658"/>
      <c r="B213" s="652"/>
      <c r="C213" s="190" t="s">
        <v>1052</v>
      </c>
      <c r="D213" s="190" t="s">
        <v>1054</v>
      </c>
      <c r="E213" s="191">
        <v>1</v>
      </c>
      <c r="F213" s="192">
        <v>150000000</v>
      </c>
      <c r="G213" s="192">
        <f t="shared" si="10"/>
        <v>150000000</v>
      </c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>
        <v>150000000</v>
      </c>
    </row>
    <row r="214" spans="1:19">
      <c r="A214" s="658"/>
      <c r="B214" s="652"/>
      <c r="C214" s="190" t="s">
        <v>613</v>
      </c>
      <c r="D214" s="190" t="s">
        <v>614</v>
      </c>
      <c r="E214" s="191">
        <v>1</v>
      </c>
      <c r="F214" s="192">
        <v>500000000</v>
      </c>
      <c r="G214" s="192">
        <f t="shared" si="10"/>
        <v>500000000</v>
      </c>
      <c r="H214" s="192"/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>
        <f t="shared" si="9"/>
        <v>0</v>
      </c>
    </row>
    <row r="215" spans="1:19">
      <c r="A215" s="658"/>
      <c r="B215" s="652"/>
      <c r="C215" s="190" t="s">
        <v>1251</v>
      </c>
      <c r="D215" s="190" t="s">
        <v>1253</v>
      </c>
      <c r="E215" s="191">
        <v>1</v>
      </c>
      <c r="F215" s="192"/>
      <c r="G215" s="192">
        <f t="shared" si="10"/>
        <v>0</v>
      </c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>
        <f t="shared" si="9"/>
        <v>0</v>
      </c>
    </row>
    <row r="216" spans="1:19">
      <c r="A216" s="658"/>
      <c r="B216" s="653"/>
      <c r="C216" s="190" t="s">
        <v>1255</v>
      </c>
      <c r="D216" s="190" t="s">
        <v>1257</v>
      </c>
      <c r="E216" s="191">
        <v>1</v>
      </c>
      <c r="F216" s="192">
        <v>50000000</v>
      </c>
      <c r="G216" s="192">
        <f t="shared" si="10"/>
        <v>50000000</v>
      </c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>
        <f t="shared" si="9"/>
        <v>0</v>
      </c>
    </row>
    <row r="217" spans="1:19" ht="30.6">
      <c r="A217" s="658"/>
      <c r="B217" s="654" t="s">
        <v>1258</v>
      </c>
      <c r="C217" s="190" t="s">
        <v>603</v>
      </c>
      <c r="D217" s="190" t="s">
        <v>603</v>
      </c>
      <c r="E217" s="191">
        <v>1</v>
      </c>
      <c r="F217" s="192">
        <v>400000000</v>
      </c>
      <c r="G217" s="192">
        <f t="shared" si="10"/>
        <v>400000000</v>
      </c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>
        <f t="shared" si="9"/>
        <v>0</v>
      </c>
    </row>
    <row r="218" spans="1:19" ht="31.15" thickBot="1">
      <c r="A218" s="658"/>
      <c r="B218" s="659"/>
      <c r="C218" s="201" t="s">
        <v>1063</v>
      </c>
      <c r="D218" s="201" t="s">
        <v>1065</v>
      </c>
      <c r="E218" s="202">
        <v>1</v>
      </c>
      <c r="F218" s="203">
        <v>200000000</v>
      </c>
      <c r="G218" s="203">
        <f t="shared" si="10"/>
        <v>200000000</v>
      </c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>
        <f>SUM(H218:R218)</f>
        <v>0</v>
      </c>
    </row>
    <row r="219" spans="1:19" ht="10.9" thickBot="1">
      <c r="A219" s="660" t="s">
        <v>1259</v>
      </c>
      <c r="B219" s="661"/>
      <c r="C219" s="661"/>
      <c r="D219" s="661"/>
      <c r="E219" s="661"/>
      <c r="F219" s="662"/>
      <c r="G219" s="204">
        <f t="shared" ref="G219:S219" si="11">SUM(G176:G218)</f>
        <v>15565000002</v>
      </c>
      <c r="H219" s="204">
        <f t="shared" si="11"/>
        <v>309000000</v>
      </c>
      <c r="I219" s="204">
        <f t="shared" si="11"/>
        <v>0</v>
      </c>
      <c r="J219" s="204">
        <f t="shared" si="11"/>
        <v>0</v>
      </c>
      <c r="K219" s="204">
        <f t="shared" si="11"/>
        <v>0</v>
      </c>
      <c r="L219" s="204">
        <f t="shared" si="11"/>
        <v>0</v>
      </c>
      <c r="M219" s="204">
        <f t="shared" si="11"/>
        <v>687000000</v>
      </c>
      <c r="N219" s="204">
        <f t="shared" si="11"/>
        <v>0</v>
      </c>
      <c r="O219" s="204">
        <f t="shared" si="11"/>
        <v>0</v>
      </c>
      <c r="P219" s="204">
        <f t="shared" si="11"/>
        <v>85000000</v>
      </c>
      <c r="Q219" s="204">
        <f t="shared" si="11"/>
        <v>0</v>
      </c>
      <c r="R219" s="204">
        <f t="shared" si="11"/>
        <v>198000000</v>
      </c>
      <c r="S219" s="204">
        <f t="shared" si="11"/>
        <v>1429000000</v>
      </c>
    </row>
    <row r="220" spans="1:19" ht="56.25" customHeight="1">
      <c r="A220" s="663" t="s">
        <v>114</v>
      </c>
      <c r="B220" s="665" t="s">
        <v>1112</v>
      </c>
      <c r="C220" s="206" t="s">
        <v>1113</v>
      </c>
      <c r="D220" s="206" t="s">
        <v>340</v>
      </c>
      <c r="E220" s="207">
        <v>4</v>
      </c>
      <c r="F220" s="208">
        <v>25000000</v>
      </c>
      <c r="G220" s="208">
        <f t="shared" si="10"/>
        <v>100000000</v>
      </c>
      <c r="H220" s="208"/>
      <c r="I220" s="208"/>
      <c r="J220" s="208"/>
      <c r="K220" s="208"/>
      <c r="L220" s="208"/>
      <c r="M220" s="208">
        <v>20000000</v>
      </c>
      <c r="N220" s="208"/>
      <c r="O220" s="208"/>
      <c r="P220" s="208"/>
      <c r="Q220" s="208"/>
      <c r="R220" s="208"/>
      <c r="S220" s="208">
        <f>SUM(H220:R220)</f>
        <v>20000000</v>
      </c>
    </row>
    <row r="221" spans="1:19" ht="61.15">
      <c r="A221" s="663"/>
      <c r="B221" s="665"/>
      <c r="C221" s="210" t="s">
        <v>661</v>
      </c>
      <c r="D221" s="210" t="s">
        <v>1114</v>
      </c>
      <c r="E221" s="211">
        <v>4</v>
      </c>
      <c r="F221" s="212">
        <v>4000000</v>
      </c>
      <c r="G221" s="212">
        <f t="shared" si="10"/>
        <v>16000000</v>
      </c>
      <c r="H221" s="212">
        <v>3000000</v>
      </c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>
        <f>SUM(H221:R221)</f>
        <v>3000000</v>
      </c>
    </row>
    <row r="222" spans="1:19">
      <c r="A222" s="663"/>
      <c r="B222" s="665"/>
      <c r="C222" s="210" t="s">
        <v>663</v>
      </c>
      <c r="D222" s="210" t="s">
        <v>664</v>
      </c>
      <c r="E222" s="211">
        <v>2</v>
      </c>
      <c r="F222" s="212">
        <v>20000000</v>
      </c>
      <c r="G222" s="212">
        <f t="shared" si="10"/>
        <v>40000000</v>
      </c>
      <c r="H222" s="212"/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>
        <f t="shared" ref="S222:S262" si="12">SUM(H222:R222)</f>
        <v>0</v>
      </c>
    </row>
    <row r="223" spans="1:19" ht="61.15">
      <c r="A223" s="663"/>
      <c r="B223" s="665"/>
      <c r="C223" s="210" t="s">
        <v>1116</v>
      </c>
      <c r="D223" s="210" t="s">
        <v>1118</v>
      </c>
      <c r="E223" s="211">
        <v>1</v>
      </c>
      <c r="F223" s="212">
        <v>30000000</v>
      </c>
      <c r="G223" s="212">
        <f t="shared" si="10"/>
        <v>30000000</v>
      </c>
      <c r="H223" s="212"/>
      <c r="I223" s="212"/>
      <c r="J223" s="212"/>
      <c r="K223" s="212"/>
      <c r="L223" s="212"/>
      <c r="M223" s="212">
        <v>10000000</v>
      </c>
      <c r="N223" s="212"/>
      <c r="O223" s="212"/>
      <c r="P223" s="212"/>
      <c r="Q223" s="212"/>
      <c r="R223" s="212"/>
      <c r="S223" s="212">
        <f t="shared" si="12"/>
        <v>10000000</v>
      </c>
    </row>
    <row r="224" spans="1:19" ht="81.599999999999994">
      <c r="A224" s="663"/>
      <c r="B224" s="666"/>
      <c r="C224" s="210" t="s">
        <v>1120</v>
      </c>
      <c r="D224" s="210" t="s">
        <v>468</v>
      </c>
      <c r="E224" s="211">
        <v>2</v>
      </c>
      <c r="F224" s="212">
        <v>30000000</v>
      </c>
      <c r="G224" s="212">
        <f t="shared" si="10"/>
        <v>60000000</v>
      </c>
      <c r="H224" s="212"/>
      <c r="I224" s="212"/>
      <c r="J224" s="212"/>
      <c r="K224" s="212"/>
      <c r="L224" s="212"/>
      <c r="M224" s="212"/>
      <c r="N224" s="212"/>
      <c r="O224" s="212"/>
      <c r="P224" s="212"/>
      <c r="Q224" s="212"/>
      <c r="R224" s="212"/>
      <c r="S224" s="212">
        <f t="shared" si="12"/>
        <v>0</v>
      </c>
    </row>
    <row r="225" spans="1:19" ht="20.45">
      <c r="A225" s="663"/>
      <c r="B225" s="668" t="s">
        <v>1072</v>
      </c>
      <c r="C225" s="210" t="s">
        <v>414</v>
      </c>
      <c r="D225" s="210" t="s">
        <v>624</v>
      </c>
      <c r="E225" s="211">
        <v>3</v>
      </c>
      <c r="F225" s="212">
        <v>15000000</v>
      </c>
      <c r="G225" s="212">
        <f t="shared" si="10"/>
        <v>45000000</v>
      </c>
      <c r="H225" s="212"/>
      <c r="I225" s="212"/>
      <c r="J225" s="212"/>
      <c r="K225" s="212"/>
      <c r="L225" s="212"/>
      <c r="M225" s="212">
        <v>10000000</v>
      </c>
      <c r="N225" s="212"/>
      <c r="O225" s="212"/>
      <c r="P225" s="212"/>
      <c r="Q225" s="212"/>
      <c r="R225" s="212"/>
      <c r="S225" s="212">
        <f t="shared" si="12"/>
        <v>10000000</v>
      </c>
    </row>
    <row r="226" spans="1:19">
      <c r="A226" s="663"/>
      <c r="B226" s="665"/>
      <c r="C226" s="210" t="s">
        <v>627</v>
      </c>
      <c r="D226" s="210" t="s">
        <v>628</v>
      </c>
      <c r="E226" s="211">
        <v>1</v>
      </c>
      <c r="F226" s="212">
        <v>50000000</v>
      </c>
      <c r="G226" s="212">
        <f t="shared" si="10"/>
        <v>50000000</v>
      </c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>
        <f t="shared" si="12"/>
        <v>0</v>
      </c>
    </row>
    <row r="227" spans="1:19" ht="40.9">
      <c r="A227" s="663"/>
      <c r="B227" s="665"/>
      <c r="C227" s="210" t="s">
        <v>171</v>
      </c>
      <c r="D227" s="210" t="s">
        <v>1079</v>
      </c>
      <c r="E227" s="211">
        <v>1</v>
      </c>
      <c r="F227" s="212">
        <v>40000000</v>
      </c>
      <c r="G227" s="212">
        <f t="shared" si="10"/>
        <v>40000000</v>
      </c>
      <c r="H227" s="212"/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>
        <f t="shared" si="12"/>
        <v>0</v>
      </c>
    </row>
    <row r="228" spans="1:19" ht="20.45">
      <c r="A228" s="663"/>
      <c r="B228" s="665"/>
      <c r="C228" s="210" t="s">
        <v>1080</v>
      </c>
      <c r="D228" s="210" t="s">
        <v>1081</v>
      </c>
      <c r="E228" s="211">
        <v>1</v>
      </c>
      <c r="F228" s="212">
        <v>50000000</v>
      </c>
      <c r="G228" s="212">
        <f t="shared" si="10"/>
        <v>50000000</v>
      </c>
      <c r="H228" s="212"/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>
        <f t="shared" si="12"/>
        <v>0</v>
      </c>
    </row>
    <row r="229" spans="1:19" ht="40.9">
      <c r="A229" s="663"/>
      <c r="B229" s="665"/>
      <c r="C229" s="210" t="s">
        <v>1083</v>
      </c>
      <c r="D229" s="210" t="s">
        <v>1083</v>
      </c>
      <c r="E229" s="211">
        <v>1</v>
      </c>
      <c r="F229" s="212">
        <v>50000000</v>
      </c>
      <c r="G229" s="212">
        <f t="shared" si="10"/>
        <v>50000000</v>
      </c>
      <c r="H229" s="212"/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>
        <f t="shared" si="12"/>
        <v>0</v>
      </c>
    </row>
    <row r="230" spans="1:19" ht="20.45">
      <c r="A230" s="663"/>
      <c r="B230" s="665"/>
      <c r="C230" s="210" t="s">
        <v>1086</v>
      </c>
      <c r="D230" s="210" t="s">
        <v>1088</v>
      </c>
      <c r="E230" s="211">
        <v>1</v>
      </c>
      <c r="F230" s="212">
        <v>500000000</v>
      </c>
      <c r="G230" s="212">
        <f t="shared" si="10"/>
        <v>500000000</v>
      </c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>
        <f t="shared" si="12"/>
        <v>0</v>
      </c>
    </row>
    <row r="231" spans="1:19" ht="20.45">
      <c r="A231" s="663"/>
      <c r="B231" s="665"/>
      <c r="C231" s="210" t="s">
        <v>1086</v>
      </c>
      <c r="D231" s="210" t="s">
        <v>1089</v>
      </c>
      <c r="E231" s="211">
        <v>1</v>
      </c>
      <c r="F231" s="212">
        <v>300000000</v>
      </c>
      <c r="G231" s="212">
        <f t="shared" si="10"/>
        <v>300000000</v>
      </c>
      <c r="H231" s="212"/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>
        <f t="shared" si="12"/>
        <v>0</v>
      </c>
    </row>
    <row r="232" spans="1:19" ht="30.6">
      <c r="A232" s="663"/>
      <c r="B232" s="665"/>
      <c r="C232" s="210" t="s">
        <v>1075</v>
      </c>
      <c r="D232" s="210" t="s">
        <v>1076</v>
      </c>
      <c r="E232" s="211">
        <v>1</v>
      </c>
      <c r="F232" s="212">
        <v>70000000</v>
      </c>
      <c r="G232" s="212">
        <f t="shared" si="10"/>
        <v>70000000</v>
      </c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>
        <f t="shared" si="12"/>
        <v>0</v>
      </c>
    </row>
    <row r="233" spans="1:19" ht="20.45">
      <c r="A233" s="663"/>
      <c r="B233" s="665"/>
      <c r="C233" s="210" t="s">
        <v>1091</v>
      </c>
      <c r="D233" s="210" t="s">
        <v>1093</v>
      </c>
      <c r="E233" s="211">
        <v>1</v>
      </c>
      <c r="F233" s="212">
        <v>80000000</v>
      </c>
      <c r="G233" s="212">
        <f t="shared" si="10"/>
        <v>80000000</v>
      </c>
      <c r="H233" s="212"/>
      <c r="I233" s="212"/>
      <c r="J233" s="212"/>
      <c r="K233" s="212"/>
      <c r="L233" s="212"/>
      <c r="M233" s="212"/>
      <c r="N233" s="212"/>
      <c r="O233" s="212"/>
      <c r="P233" s="212"/>
      <c r="Q233" s="212"/>
      <c r="R233" s="212"/>
      <c r="S233" s="212">
        <f t="shared" si="12"/>
        <v>0</v>
      </c>
    </row>
    <row r="234" spans="1:19" ht="20.45">
      <c r="A234" s="663"/>
      <c r="B234" s="665"/>
      <c r="C234" s="210" t="s">
        <v>1262</v>
      </c>
      <c r="D234" s="210" t="s">
        <v>1264</v>
      </c>
      <c r="E234" s="211">
        <v>1</v>
      </c>
      <c r="F234" s="212">
        <v>500000000</v>
      </c>
      <c r="G234" s="212">
        <f t="shared" si="10"/>
        <v>500000000</v>
      </c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>
        <f t="shared" si="12"/>
        <v>0</v>
      </c>
    </row>
    <row r="235" spans="1:19" ht="20.45">
      <c r="A235" s="663"/>
      <c r="B235" s="665"/>
      <c r="C235" s="210" t="s">
        <v>1262</v>
      </c>
      <c r="D235" s="210" t="s">
        <v>1266</v>
      </c>
      <c r="E235" s="211">
        <v>1</v>
      </c>
      <c r="F235" s="212">
        <v>100000000</v>
      </c>
      <c r="G235" s="212">
        <f t="shared" si="10"/>
        <v>100000000</v>
      </c>
      <c r="H235" s="212"/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>
        <f t="shared" si="12"/>
        <v>0</v>
      </c>
    </row>
    <row r="236" spans="1:19" ht="20.45">
      <c r="A236" s="663"/>
      <c r="B236" s="665"/>
      <c r="C236" s="210" t="s">
        <v>1262</v>
      </c>
      <c r="D236" s="210" t="s">
        <v>1268</v>
      </c>
      <c r="E236" s="211">
        <v>1</v>
      </c>
      <c r="F236" s="212">
        <v>120000000</v>
      </c>
      <c r="G236" s="212">
        <f t="shared" si="10"/>
        <v>120000000</v>
      </c>
      <c r="H236" s="212"/>
      <c r="I236" s="212"/>
      <c r="J236" s="212"/>
      <c r="K236" s="212"/>
      <c r="L236" s="212"/>
      <c r="M236" s="212"/>
      <c r="N236" s="212"/>
      <c r="O236" s="212"/>
      <c r="P236" s="212"/>
      <c r="Q236" s="212"/>
      <c r="R236" s="212"/>
      <c r="S236" s="212">
        <f t="shared" si="12"/>
        <v>0</v>
      </c>
    </row>
    <row r="237" spans="1:19" ht="20.45">
      <c r="A237" s="663"/>
      <c r="B237" s="665"/>
      <c r="C237" s="210" t="s">
        <v>1262</v>
      </c>
      <c r="D237" s="210" t="s">
        <v>1270</v>
      </c>
      <c r="E237" s="211">
        <v>1</v>
      </c>
      <c r="F237" s="212">
        <v>400000000</v>
      </c>
      <c r="G237" s="212">
        <f t="shared" si="10"/>
        <v>400000000</v>
      </c>
      <c r="H237" s="212"/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>
        <f t="shared" si="12"/>
        <v>0</v>
      </c>
    </row>
    <row r="238" spans="1:19" ht="20.45">
      <c r="A238" s="663"/>
      <c r="B238" s="665"/>
      <c r="C238" s="210" t="s">
        <v>1097</v>
      </c>
      <c r="D238" s="214" t="s">
        <v>1097</v>
      </c>
      <c r="E238" s="211">
        <v>1</v>
      </c>
      <c r="F238" s="212">
        <v>700000000</v>
      </c>
      <c r="G238" s="212">
        <f t="shared" si="10"/>
        <v>700000000</v>
      </c>
      <c r="H238" s="212"/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>
        <f t="shared" si="12"/>
        <v>0</v>
      </c>
    </row>
    <row r="239" spans="1:19" ht="20.45">
      <c r="A239" s="663"/>
      <c r="B239" s="665"/>
      <c r="C239" s="210" t="s">
        <v>1100</v>
      </c>
      <c r="D239" s="214" t="s">
        <v>1100</v>
      </c>
      <c r="E239" s="211">
        <v>1</v>
      </c>
      <c r="F239" s="212">
        <v>2312000000</v>
      </c>
      <c r="G239" s="212">
        <f t="shared" si="10"/>
        <v>2312000000</v>
      </c>
      <c r="H239" s="212">
        <v>900000000</v>
      </c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>
        <f t="shared" si="12"/>
        <v>900000000</v>
      </c>
    </row>
    <row r="240" spans="1:19" ht="20.45">
      <c r="A240" s="663"/>
      <c r="B240" s="665"/>
      <c r="C240" s="210" t="s">
        <v>1103</v>
      </c>
      <c r="D240" s="214" t="s">
        <v>1103</v>
      </c>
      <c r="E240" s="211">
        <v>1</v>
      </c>
      <c r="F240" s="212">
        <v>1201000000</v>
      </c>
      <c r="G240" s="212">
        <f t="shared" si="10"/>
        <v>1201000000</v>
      </c>
      <c r="H240" s="212">
        <v>136000000</v>
      </c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>
        <f t="shared" si="12"/>
        <v>136000000</v>
      </c>
    </row>
    <row r="241" spans="1:19" ht="20.45">
      <c r="A241" s="663"/>
      <c r="B241" s="666"/>
      <c r="C241" s="210" t="s">
        <v>1106</v>
      </c>
      <c r="D241" s="214" t="s">
        <v>1106</v>
      </c>
      <c r="E241" s="211">
        <v>1</v>
      </c>
      <c r="F241" s="212">
        <v>1900000000</v>
      </c>
      <c r="G241" s="212">
        <f t="shared" si="10"/>
        <v>1900000000</v>
      </c>
      <c r="H241" s="212"/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>
        <f t="shared" si="12"/>
        <v>0</v>
      </c>
    </row>
    <row r="242" spans="1:19" ht="40.9">
      <c r="A242" s="663"/>
      <c r="B242" s="668" t="s">
        <v>671</v>
      </c>
      <c r="C242" s="210" t="s">
        <v>1123</v>
      </c>
      <c r="D242" s="210" t="s">
        <v>1125</v>
      </c>
      <c r="E242" s="211">
        <v>1</v>
      </c>
      <c r="F242" s="212">
        <v>60000000</v>
      </c>
      <c r="G242" s="212">
        <f t="shared" si="10"/>
        <v>60000000</v>
      </c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>
        <f t="shared" si="12"/>
        <v>0</v>
      </c>
    </row>
    <row r="243" spans="1:19" ht="30.6">
      <c r="A243" s="663"/>
      <c r="B243" s="665"/>
      <c r="C243" s="210" t="s">
        <v>1127</v>
      </c>
      <c r="D243" s="214" t="s">
        <v>1129</v>
      </c>
      <c r="E243" s="211">
        <v>1</v>
      </c>
      <c r="F243" s="212">
        <v>100000000</v>
      </c>
      <c r="G243" s="212">
        <f t="shared" si="10"/>
        <v>100000000</v>
      </c>
      <c r="H243" s="212"/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>
        <f t="shared" si="12"/>
        <v>0</v>
      </c>
    </row>
    <row r="244" spans="1:19" ht="20.45">
      <c r="A244" s="663"/>
      <c r="B244" s="665"/>
      <c r="C244" s="210" t="s">
        <v>1131</v>
      </c>
      <c r="D244" s="214" t="s">
        <v>1133</v>
      </c>
      <c r="E244" s="211">
        <v>1</v>
      </c>
      <c r="F244" s="212">
        <v>60000000</v>
      </c>
      <c r="G244" s="212">
        <f t="shared" si="10"/>
        <v>60000000</v>
      </c>
      <c r="H244" s="212">
        <v>10000000</v>
      </c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>
        <f t="shared" si="12"/>
        <v>10000000</v>
      </c>
    </row>
    <row r="245" spans="1:19" ht="20.45">
      <c r="A245" s="663"/>
      <c r="B245" s="665"/>
      <c r="C245" s="214" t="s">
        <v>1135</v>
      </c>
      <c r="D245" s="214" t="s">
        <v>1137</v>
      </c>
      <c r="E245" s="211">
        <v>1</v>
      </c>
      <c r="F245" s="212">
        <v>25000000</v>
      </c>
      <c r="G245" s="212">
        <f t="shared" si="10"/>
        <v>25000000</v>
      </c>
      <c r="H245" s="212">
        <v>25000000</v>
      </c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>
        <f t="shared" si="12"/>
        <v>25000000</v>
      </c>
    </row>
    <row r="246" spans="1:19" ht="20.45">
      <c r="A246" s="663"/>
      <c r="B246" s="665"/>
      <c r="C246" s="214" t="s">
        <v>803</v>
      </c>
      <c r="D246" s="214" t="s">
        <v>718</v>
      </c>
      <c r="E246" s="211">
        <v>1</v>
      </c>
      <c r="F246" s="212">
        <v>25000000</v>
      </c>
      <c r="G246" s="212">
        <f t="shared" si="10"/>
        <v>25000000</v>
      </c>
      <c r="H246" s="212">
        <v>25000000</v>
      </c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>
        <f t="shared" si="12"/>
        <v>25000000</v>
      </c>
    </row>
    <row r="247" spans="1:19" ht="20.45">
      <c r="A247" s="663"/>
      <c r="B247" s="665"/>
      <c r="C247" s="214" t="s">
        <v>1141</v>
      </c>
      <c r="D247" s="214" t="s">
        <v>1143</v>
      </c>
      <c r="E247" s="211">
        <v>1</v>
      </c>
      <c r="F247" s="212">
        <v>60000000</v>
      </c>
      <c r="G247" s="212">
        <f t="shared" si="10"/>
        <v>60000000</v>
      </c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>
        <f t="shared" si="12"/>
        <v>0</v>
      </c>
    </row>
    <row r="248" spans="1:19" ht="30.6">
      <c r="A248" s="663"/>
      <c r="B248" s="665"/>
      <c r="C248" s="210" t="s">
        <v>1149</v>
      </c>
      <c r="D248" s="214" t="s">
        <v>1151</v>
      </c>
      <c r="E248" s="211">
        <v>1</v>
      </c>
      <c r="F248" s="212">
        <v>80000000</v>
      </c>
      <c r="G248" s="212">
        <f t="shared" si="10"/>
        <v>80000000</v>
      </c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>
        <f t="shared" si="12"/>
        <v>0</v>
      </c>
    </row>
    <row r="249" spans="1:19" ht="20.45">
      <c r="A249" s="663"/>
      <c r="B249" s="665"/>
      <c r="C249" s="210" t="s">
        <v>1141</v>
      </c>
      <c r="D249" s="210" t="s">
        <v>1143</v>
      </c>
      <c r="E249" s="211">
        <v>1</v>
      </c>
      <c r="F249" s="212">
        <v>60000000</v>
      </c>
      <c r="G249" s="212">
        <f t="shared" si="10"/>
        <v>60000000</v>
      </c>
      <c r="H249" s="212"/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>
        <f t="shared" si="12"/>
        <v>0</v>
      </c>
    </row>
    <row r="250" spans="1:19" ht="20.45">
      <c r="A250" s="663"/>
      <c r="B250" s="665"/>
      <c r="C250" s="210" t="s">
        <v>1141</v>
      </c>
      <c r="D250" s="210" t="s">
        <v>1153</v>
      </c>
      <c r="E250" s="211">
        <v>2</v>
      </c>
      <c r="F250" s="212">
        <v>10000000</v>
      </c>
      <c r="G250" s="212">
        <f t="shared" si="10"/>
        <v>20000000</v>
      </c>
      <c r="H250" s="212"/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>
        <f t="shared" si="12"/>
        <v>0</v>
      </c>
    </row>
    <row r="251" spans="1:19" ht="20.45">
      <c r="A251" s="663"/>
      <c r="B251" s="665"/>
      <c r="C251" s="210" t="s">
        <v>1155</v>
      </c>
      <c r="D251" s="210" t="s">
        <v>1157</v>
      </c>
      <c r="E251" s="211">
        <v>1</v>
      </c>
      <c r="F251" s="212">
        <v>45000000</v>
      </c>
      <c r="G251" s="212">
        <f t="shared" si="10"/>
        <v>45000000</v>
      </c>
      <c r="H251" s="212">
        <v>10000000</v>
      </c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>
        <f t="shared" si="12"/>
        <v>10000000</v>
      </c>
    </row>
    <row r="252" spans="1:19" ht="20.45">
      <c r="A252" s="663"/>
      <c r="B252" s="665"/>
      <c r="C252" s="210" t="s">
        <v>1159</v>
      </c>
      <c r="D252" s="214" t="s">
        <v>1133</v>
      </c>
      <c r="E252" s="211">
        <v>1</v>
      </c>
      <c r="F252" s="212">
        <v>30000000</v>
      </c>
      <c r="G252" s="212">
        <f t="shared" si="10"/>
        <v>30000000</v>
      </c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>
        <f t="shared" si="12"/>
        <v>0</v>
      </c>
    </row>
    <row r="253" spans="1:19" ht="20.45">
      <c r="A253" s="663"/>
      <c r="B253" s="665"/>
      <c r="C253" s="210" t="s">
        <v>1162</v>
      </c>
      <c r="D253" s="210" t="s">
        <v>1164</v>
      </c>
      <c r="E253" s="211">
        <v>1</v>
      </c>
      <c r="F253" s="212">
        <v>50000000</v>
      </c>
      <c r="G253" s="212">
        <f t="shared" si="10"/>
        <v>50000000</v>
      </c>
      <c r="H253" s="212"/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>
        <f t="shared" si="12"/>
        <v>0</v>
      </c>
    </row>
    <row r="254" spans="1:19" ht="20.45">
      <c r="A254" s="663"/>
      <c r="B254" s="665"/>
      <c r="C254" s="210" t="s">
        <v>695</v>
      </c>
      <c r="D254" s="210" t="s">
        <v>1273</v>
      </c>
      <c r="E254" s="211">
        <v>1</v>
      </c>
      <c r="F254" s="212">
        <v>30000000</v>
      </c>
      <c r="G254" s="212">
        <f t="shared" si="10"/>
        <v>30000000</v>
      </c>
      <c r="H254" s="212">
        <v>10000000</v>
      </c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>
        <f t="shared" si="12"/>
        <v>10000000</v>
      </c>
    </row>
    <row r="255" spans="1:19" ht="20.45">
      <c r="A255" s="663"/>
      <c r="B255" s="665"/>
      <c r="C255" s="210" t="s">
        <v>1168</v>
      </c>
      <c r="D255" s="210" t="s">
        <v>1170</v>
      </c>
      <c r="E255" s="211">
        <v>3</v>
      </c>
      <c r="F255" s="212">
        <v>5000000</v>
      </c>
      <c r="G255" s="212">
        <f t="shared" si="10"/>
        <v>15000000</v>
      </c>
      <c r="H255" s="212">
        <v>5000000</v>
      </c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>
        <f t="shared" si="12"/>
        <v>5000000</v>
      </c>
    </row>
    <row r="256" spans="1:19" ht="20.45">
      <c r="A256" s="663"/>
      <c r="B256" s="666"/>
      <c r="C256" s="210" t="s">
        <v>1168</v>
      </c>
      <c r="D256" s="210" t="s">
        <v>1172</v>
      </c>
      <c r="E256" s="211">
        <v>1</v>
      </c>
      <c r="F256" s="212">
        <v>30000000</v>
      </c>
      <c r="G256" s="212">
        <f t="shared" si="10"/>
        <v>30000000</v>
      </c>
      <c r="H256" s="212">
        <v>10000000</v>
      </c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>
        <f t="shared" si="12"/>
        <v>10000000</v>
      </c>
    </row>
    <row r="257" spans="1:19" ht="22.5" customHeight="1">
      <c r="A257" s="663"/>
      <c r="B257" s="668" t="s">
        <v>1108</v>
      </c>
      <c r="C257" s="210" t="s">
        <v>650</v>
      </c>
      <c r="D257" s="210" t="s">
        <v>651</v>
      </c>
      <c r="E257" s="211">
        <v>1</v>
      </c>
      <c r="F257" s="212">
        <v>100000000</v>
      </c>
      <c r="G257" s="212">
        <f t="shared" si="10"/>
        <v>100000000</v>
      </c>
      <c r="H257" s="212"/>
      <c r="I257" s="212"/>
      <c r="J257" s="212"/>
      <c r="K257" s="212"/>
      <c r="L257" s="212"/>
      <c r="M257" s="212"/>
      <c r="N257" s="212"/>
      <c r="O257" s="212"/>
      <c r="P257" s="212"/>
      <c r="Q257" s="212"/>
      <c r="R257" s="212"/>
      <c r="S257" s="212">
        <f t="shared" si="12"/>
        <v>0</v>
      </c>
    </row>
    <row r="258" spans="1:19" ht="30.6">
      <c r="A258" s="663"/>
      <c r="B258" s="665"/>
      <c r="C258" s="210" t="s">
        <v>650</v>
      </c>
      <c r="D258" s="210" t="s">
        <v>652</v>
      </c>
      <c r="E258" s="211">
        <v>1</v>
      </c>
      <c r="F258" s="212">
        <v>150000000</v>
      </c>
      <c r="G258" s="212">
        <f t="shared" si="10"/>
        <v>150000000</v>
      </c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>
        <f t="shared" si="12"/>
        <v>0</v>
      </c>
    </row>
    <row r="259" spans="1:19" ht="40.9">
      <c r="A259" s="663"/>
      <c r="B259" s="665"/>
      <c r="C259" s="210" t="s">
        <v>653</v>
      </c>
      <c r="D259" s="210" t="s">
        <v>654</v>
      </c>
      <c r="E259" s="211">
        <v>20</v>
      </c>
      <c r="F259" s="212">
        <v>1500000</v>
      </c>
      <c r="G259" s="212">
        <f t="shared" si="10"/>
        <v>30000000</v>
      </c>
      <c r="H259" s="212"/>
      <c r="I259" s="212"/>
      <c r="J259" s="212"/>
      <c r="K259" s="212"/>
      <c r="L259" s="212"/>
      <c r="M259" s="212"/>
      <c r="N259" s="212"/>
      <c r="O259" s="212"/>
      <c r="P259" s="212"/>
      <c r="Q259" s="212"/>
      <c r="R259" s="212"/>
      <c r="S259" s="212">
        <f t="shared" si="12"/>
        <v>0</v>
      </c>
    </row>
    <row r="260" spans="1:19" ht="51">
      <c r="A260" s="663"/>
      <c r="B260" s="665"/>
      <c r="C260" s="210" t="s">
        <v>655</v>
      </c>
      <c r="D260" s="210" t="s">
        <v>656</v>
      </c>
      <c r="E260" s="211">
        <v>100</v>
      </c>
      <c r="F260" s="212">
        <v>900000</v>
      </c>
      <c r="G260" s="212">
        <f>+E260*F260</f>
        <v>90000000</v>
      </c>
      <c r="H260" s="212"/>
      <c r="I260" s="212"/>
      <c r="J260" s="212">
        <v>30000000</v>
      </c>
      <c r="K260" s="212"/>
      <c r="L260" s="212"/>
      <c r="M260" s="212"/>
      <c r="N260" s="212"/>
      <c r="O260" s="212"/>
      <c r="P260" s="212"/>
      <c r="Q260" s="212"/>
      <c r="R260" s="212"/>
      <c r="S260" s="212">
        <f t="shared" si="12"/>
        <v>30000000</v>
      </c>
    </row>
    <row r="261" spans="1:19">
      <c r="A261" s="663"/>
      <c r="B261" s="668" t="s">
        <v>1066</v>
      </c>
      <c r="C261" s="206" t="s">
        <v>643</v>
      </c>
      <c r="D261" s="206" t="s">
        <v>644</v>
      </c>
      <c r="E261" s="207">
        <v>1</v>
      </c>
      <c r="F261" s="208">
        <v>30000000</v>
      </c>
      <c r="G261" s="208">
        <f>+E261*F261</f>
        <v>30000000</v>
      </c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12">
        <f t="shared" si="12"/>
        <v>0</v>
      </c>
    </row>
    <row r="262" spans="1:19" ht="30.6">
      <c r="A262" s="663"/>
      <c r="B262" s="665"/>
      <c r="C262" s="210" t="s">
        <v>620</v>
      </c>
      <c r="D262" s="210" t="s">
        <v>185</v>
      </c>
      <c r="E262" s="211">
        <v>1</v>
      </c>
      <c r="F262" s="212">
        <v>20000000</v>
      </c>
      <c r="G262" s="212">
        <f>+E262*F262</f>
        <v>20000000</v>
      </c>
      <c r="H262" s="212"/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>
        <f t="shared" si="12"/>
        <v>0</v>
      </c>
    </row>
    <row r="263" spans="1:19" ht="41.45" thickBot="1">
      <c r="A263" s="664"/>
      <c r="B263" s="667"/>
      <c r="C263" s="217" t="s">
        <v>621</v>
      </c>
      <c r="D263" s="217" t="s">
        <v>1071</v>
      </c>
      <c r="E263" s="218">
        <v>1</v>
      </c>
      <c r="F263" s="219">
        <v>96000000</v>
      </c>
      <c r="G263" s="219">
        <f>+E263*F263</f>
        <v>96000000</v>
      </c>
      <c r="H263" s="219"/>
      <c r="I263" s="219"/>
      <c r="J263" s="219"/>
      <c r="K263" s="219"/>
      <c r="L263" s="219"/>
      <c r="M263" s="219">
        <v>24000000</v>
      </c>
      <c r="N263" s="219"/>
      <c r="O263" s="219"/>
      <c r="P263" s="219"/>
      <c r="Q263" s="219"/>
      <c r="R263" s="219"/>
      <c r="S263" s="220">
        <f>SUM(H263:R263)</f>
        <v>24000000</v>
      </c>
    </row>
    <row r="264" spans="1:19" ht="10.9" thickBot="1">
      <c r="A264" s="669" t="s">
        <v>1274</v>
      </c>
      <c r="B264" s="670"/>
      <c r="C264" s="670"/>
      <c r="D264" s="670"/>
      <c r="E264" s="670"/>
      <c r="F264" s="671"/>
      <c r="G264" s="221">
        <f t="shared" ref="G264:S264" si="13">SUM(G220:G263)</f>
        <v>9870000000</v>
      </c>
      <c r="H264" s="221">
        <f t="shared" si="13"/>
        <v>1134000000</v>
      </c>
      <c r="I264" s="221">
        <f t="shared" si="13"/>
        <v>0</v>
      </c>
      <c r="J264" s="221">
        <f t="shared" si="13"/>
        <v>30000000</v>
      </c>
      <c r="K264" s="221">
        <f t="shared" si="13"/>
        <v>0</v>
      </c>
      <c r="L264" s="221">
        <f t="shared" si="13"/>
        <v>0</v>
      </c>
      <c r="M264" s="221">
        <f t="shared" si="13"/>
        <v>64000000</v>
      </c>
      <c r="N264" s="221">
        <f t="shared" si="13"/>
        <v>0</v>
      </c>
      <c r="O264" s="221">
        <f t="shared" si="13"/>
        <v>0</v>
      </c>
      <c r="P264" s="221">
        <f t="shared" si="13"/>
        <v>0</v>
      </c>
      <c r="Q264" s="221">
        <f t="shared" si="13"/>
        <v>0</v>
      </c>
      <c r="R264" s="221">
        <f t="shared" si="13"/>
        <v>0</v>
      </c>
      <c r="S264" s="221">
        <f t="shared" si="13"/>
        <v>1228000000</v>
      </c>
    </row>
    <row r="265" spans="1:19" ht="10.9" thickBot="1">
      <c r="A265" s="672" t="s">
        <v>1275</v>
      </c>
      <c r="B265" s="673"/>
      <c r="C265" s="673"/>
      <c r="D265" s="673"/>
      <c r="E265" s="673"/>
      <c r="F265" s="674"/>
      <c r="G265" s="222">
        <f t="shared" ref="G265:S265" si="14">+G37+G175+G219+G264</f>
        <v>234173510197.77002</v>
      </c>
      <c r="H265" s="222">
        <f t="shared" si="14"/>
        <v>10087500000</v>
      </c>
      <c r="I265" s="222">
        <f t="shared" si="14"/>
        <v>1050000000</v>
      </c>
      <c r="J265" s="222">
        <f t="shared" si="14"/>
        <v>3850000000</v>
      </c>
      <c r="K265" s="222">
        <f t="shared" si="14"/>
        <v>11179581899</v>
      </c>
      <c r="L265" s="222">
        <f t="shared" si="14"/>
        <v>2288300697</v>
      </c>
      <c r="M265" s="222">
        <f t="shared" si="14"/>
        <v>2317000000</v>
      </c>
      <c r="N265" s="222">
        <f t="shared" si="14"/>
        <v>845000000</v>
      </c>
      <c r="O265" s="222">
        <f t="shared" si="14"/>
        <v>270000000</v>
      </c>
      <c r="P265" s="222">
        <f t="shared" si="14"/>
        <v>558000000</v>
      </c>
      <c r="Q265" s="222">
        <f t="shared" si="14"/>
        <v>0</v>
      </c>
      <c r="R265" s="222">
        <f t="shared" si="14"/>
        <v>14113000000</v>
      </c>
      <c r="S265" s="222">
        <f t="shared" si="14"/>
        <v>46709196697</v>
      </c>
    </row>
  </sheetData>
  <mergeCells count="50">
    <mergeCell ref="A1:G1"/>
    <mergeCell ref="H1:J1"/>
    <mergeCell ref="K1:S1"/>
    <mergeCell ref="B261:B263"/>
    <mergeCell ref="A264:F264"/>
    <mergeCell ref="B200:B206"/>
    <mergeCell ref="B207:B216"/>
    <mergeCell ref="B185:B187"/>
    <mergeCell ref="B189:B199"/>
    <mergeCell ref="B173:B174"/>
    <mergeCell ref="A175:F175"/>
    <mergeCell ref="B158:B163"/>
    <mergeCell ref="B164:B172"/>
    <mergeCell ref="B146:B150"/>
    <mergeCell ref="B151:B157"/>
    <mergeCell ref="B138:B141"/>
    <mergeCell ref="A265:F265"/>
    <mergeCell ref="B242:B256"/>
    <mergeCell ref="B257:B260"/>
    <mergeCell ref="B225:B241"/>
    <mergeCell ref="B217:B218"/>
    <mergeCell ref="A219:F219"/>
    <mergeCell ref="A220:A263"/>
    <mergeCell ref="B220:B224"/>
    <mergeCell ref="A176:A218"/>
    <mergeCell ref="B176:B184"/>
    <mergeCell ref="B100:B102"/>
    <mergeCell ref="B78:B82"/>
    <mergeCell ref="B83:B90"/>
    <mergeCell ref="B142:B145"/>
    <mergeCell ref="B127:B132"/>
    <mergeCell ref="B133:B137"/>
    <mergeCell ref="B119:B120"/>
    <mergeCell ref="B121:B126"/>
    <mergeCell ref="A37:F37"/>
    <mergeCell ref="A38:A174"/>
    <mergeCell ref="B38:B46"/>
    <mergeCell ref="B22:B36"/>
    <mergeCell ref="B14:B21"/>
    <mergeCell ref="A3:A36"/>
    <mergeCell ref="B3:B4"/>
    <mergeCell ref="B5:B13"/>
    <mergeCell ref="B63:B70"/>
    <mergeCell ref="B71:B77"/>
    <mergeCell ref="B47:B48"/>
    <mergeCell ref="B49:B57"/>
    <mergeCell ref="B58:B62"/>
    <mergeCell ref="B103:B107"/>
    <mergeCell ref="B108:B118"/>
    <mergeCell ref="B91:B99"/>
  </mergeCells>
  <printOptions horizontalCentered="1"/>
  <pageMargins left="0.31496062992125984" right="0.31496062992125984" top="0.74803149606299213" bottom="0.74803149606299213" header="0.31496062992125984" footer="0.31496062992125984"/>
  <pageSetup scale="45" orientation="landscape" horizontalDpi="360" verticalDpi="360" r:id="rId1"/>
  <rowBreaks count="7" manualBreakCount="7">
    <brk id="37" max="16383" man="1"/>
    <brk id="70" max="16383" man="1"/>
    <brk id="107" max="16383" man="1"/>
    <brk id="145" max="16383" man="1"/>
    <brk id="175" max="16383" man="1"/>
    <brk id="219" max="16383" man="1"/>
    <brk id="2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39997558519241921"/>
  </sheetPr>
  <dimension ref="A1:S265"/>
  <sheetViews>
    <sheetView view="pageBreakPreview" topLeftCell="A256" zoomScaleNormal="100" zoomScaleSheetLayoutView="100" workbookViewId="0">
      <selection activeCell="A265" sqref="A265:F265"/>
    </sheetView>
  </sheetViews>
  <sheetFormatPr defaultColWidth="11.42578125" defaultRowHeight="10.15"/>
  <cols>
    <col min="1" max="1" width="9.5703125" style="142" customWidth="1"/>
    <col min="2" max="2" width="12.7109375" style="224" customWidth="1"/>
    <col min="3" max="4" width="22.7109375" style="224" customWidth="1"/>
    <col min="5" max="5" width="9" style="223" customWidth="1"/>
    <col min="6" max="6" width="11.42578125" style="226" bestFit="1" customWidth="1"/>
    <col min="7" max="7" width="13.140625" style="226" bestFit="1" customWidth="1"/>
    <col min="8" max="8" width="12.28515625" style="142" bestFit="1" customWidth="1"/>
    <col min="9" max="9" width="12" style="142" bestFit="1" customWidth="1"/>
    <col min="10" max="10" width="11.42578125" style="142" bestFit="1" customWidth="1"/>
    <col min="11" max="11" width="12.28515625" style="142" bestFit="1" customWidth="1"/>
    <col min="12" max="13" width="11.42578125" style="142" bestFit="1" customWidth="1"/>
    <col min="14" max="14" width="10.140625" style="142" bestFit="1" customWidth="1"/>
    <col min="15" max="15" width="11.42578125" style="142" bestFit="1" customWidth="1"/>
    <col min="16" max="16" width="11.5703125" style="142" bestFit="1" customWidth="1"/>
    <col min="17" max="17" width="7.42578125" style="142" customWidth="1"/>
    <col min="18" max="19" width="12.28515625" style="142" bestFit="1" customWidth="1"/>
    <col min="20" max="16384" width="11.42578125" style="142"/>
  </cols>
  <sheetData>
    <row r="1" spans="1:19" ht="31.5" customHeight="1" thickBot="1">
      <c r="A1" s="675" t="s">
        <v>1276</v>
      </c>
      <c r="B1" s="676"/>
      <c r="C1" s="676"/>
      <c r="D1" s="676"/>
      <c r="E1" s="676"/>
      <c r="F1" s="676"/>
      <c r="G1" s="677"/>
      <c r="H1" s="675" t="s">
        <v>1280</v>
      </c>
      <c r="I1" s="676"/>
      <c r="J1" s="677"/>
      <c r="K1" s="675" t="s">
        <v>1280</v>
      </c>
      <c r="L1" s="676"/>
      <c r="M1" s="676"/>
      <c r="N1" s="676"/>
      <c r="O1" s="676"/>
      <c r="P1" s="676"/>
      <c r="Q1" s="676"/>
      <c r="R1" s="676"/>
      <c r="S1" s="677"/>
    </row>
    <row r="2" spans="1:19" s="136" customFormat="1" ht="48.6" thickBot="1">
      <c r="A2" s="128" t="s">
        <v>135</v>
      </c>
      <c r="B2" s="129" t="s">
        <v>139</v>
      </c>
      <c r="C2" s="129" t="s">
        <v>1176</v>
      </c>
      <c r="D2" s="129" t="s">
        <v>144</v>
      </c>
      <c r="E2" s="128" t="s">
        <v>145</v>
      </c>
      <c r="F2" s="131" t="s">
        <v>1178</v>
      </c>
      <c r="G2" s="131" t="s">
        <v>1179</v>
      </c>
      <c r="H2" s="132" t="s">
        <v>1180</v>
      </c>
      <c r="I2" s="133" t="s">
        <v>1181</v>
      </c>
      <c r="J2" s="134" t="s">
        <v>1182</v>
      </c>
      <c r="K2" s="133" t="s">
        <v>1183</v>
      </c>
      <c r="L2" s="134" t="s">
        <v>1184</v>
      </c>
      <c r="M2" s="133" t="s">
        <v>1185</v>
      </c>
      <c r="N2" s="134" t="s">
        <v>1186</v>
      </c>
      <c r="O2" s="133" t="s">
        <v>1187</v>
      </c>
      <c r="P2" s="134" t="s">
        <v>1188</v>
      </c>
      <c r="Q2" s="133" t="s">
        <v>1189</v>
      </c>
      <c r="R2" s="133" t="s">
        <v>1190</v>
      </c>
      <c r="S2" s="135" t="s">
        <v>1191</v>
      </c>
    </row>
    <row r="3" spans="1:19" ht="35.25" customHeight="1">
      <c r="A3" s="632" t="s">
        <v>10</v>
      </c>
      <c r="B3" s="636" t="s">
        <v>685</v>
      </c>
      <c r="C3" s="138" t="s">
        <v>156</v>
      </c>
      <c r="D3" s="138" t="s">
        <v>157</v>
      </c>
      <c r="E3" s="139">
        <v>1</v>
      </c>
      <c r="F3" s="140">
        <v>400000000</v>
      </c>
      <c r="G3" s="140">
        <f>+E3*F3</f>
        <v>400000000</v>
      </c>
      <c r="H3" s="140"/>
      <c r="I3" s="140"/>
      <c r="J3" s="140"/>
      <c r="K3" s="140"/>
      <c r="L3" s="140"/>
      <c r="M3" s="140"/>
      <c r="N3" s="140"/>
      <c r="O3" s="140"/>
      <c r="P3" s="140">
        <v>300000000</v>
      </c>
      <c r="Q3" s="140"/>
      <c r="R3" s="140"/>
      <c r="S3" s="140">
        <f>SUM(H3:R3)</f>
        <v>300000000</v>
      </c>
    </row>
    <row r="4" spans="1:19" ht="42.75" customHeight="1">
      <c r="A4" s="633"/>
      <c r="B4" s="631"/>
      <c r="C4" s="144" t="s">
        <v>687</v>
      </c>
      <c r="D4" s="144" t="s">
        <v>689</v>
      </c>
      <c r="E4" s="145">
        <v>1</v>
      </c>
      <c r="F4" s="146">
        <v>200000000</v>
      </c>
      <c r="G4" s="146">
        <f t="shared" ref="G4:G67" si="0">+E4*F4</f>
        <v>200000000</v>
      </c>
      <c r="H4" s="146"/>
      <c r="I4" s="146"/>
      <c r="J4" s="146"/>
      <c r="K4" s="146"/>
      <c r="L4" s="146">
        <v>50000000</v>
      </c>
      <c r="M4" s="146"/>
      <c r="N4" s="146"/>
      <c r="O4" s="146"/>
      <c r="P4" s="146">
        <v>50000000</v>
      </c>
      <c r="Q4" s="146"/>
      <c r="R4" s="146"/>
      <c r="S4" s="146">
        <f t="shared" ref="S4:S33" si="1">SUM(H4:R4)</f>
        <v>100000000</v>
      </c>
    </row>
    <row r="5" spans="1:19" ht="30.6">
      <c r="A5" s="633"/>
      <c r="B5" s="629" t="s">
        <v>690</v>
      </c>
      <c r="C5" s="144" t="s">
        <v>161</v>
      </c>
      <c r="D5" s="144" t="s">
        <v>162</v>
      </c>
      <c r="E5" s="145">
        <v>1</v>
      </c>
      <c r="F5" s="146">
        <v>70000000</v>
      </c>
      <c r="G5" s="146">
        <f t="shared" si="0"/>
        <v>70000000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>
        <f t="shared" si="1"/>
        <v>0</v>
      </c>
    </row>
    <row r="6" spans="1:19" ht="30.6">
      <c r="A6" s="633"/>
      <c r="B6" s="630"/>
      <c r="C6" s="144" t="s">
        <v>164</v>
      </c>
      <c r="D6" s="144" t="s">
        <v>165</v>
      </c>
      <c r="E6" s="145">
        <v>1</v>
      </c>
      <c r="F6" s="146">
        <v>4000000000</v>
      </c>
      <c r="G6" s="146">
        <f t="shared" si="0"/>
        <v>4000000000</v>
      </c>
      <c r="H6" s="146"/>
      <c r="I6" s="146"/>
      <c r="J6" s="146"/>
      <c r="K6" s="146"/>
      <c r="L6" s="146"/>
      <c r="M6" s="146"/>
      <c r="N6" s="146"/>
      <c r="O6" s="146">
        <v>2000000000</v>
      </c>
      <c r="P6" s="146"/>
      <c r="Q6" s="146"/>
      <c r="R6" s="146"/>
      <c r="S6" s="146">
        <f t="shared" si="1"/>
        <v>2000000000</v>
      </c>
    </row>
    <row r="7" spans="1:19" ht="20.45">
      <c r="A7" s="633"/>
      <c r="B7" s="630"/>
      <c r="C7" s="144" t="s">
        <v>691</v>
      </c>
      <c r="D7" s="144" t="s">
        <v>693</v>
      </c>
      <c r="E7" s="145">
        <v>4</v>
      </c>
      <c r="F7" s="146">
        <v>150000000</v>
      </c>
      <c r="G7" s="146">
        <f t="shared" si="0"/>
        <v>600000000</v>
      </c>
      <c r="H7" s="146"/>
      <c r="I7" s="146">
        <v>150000000</v>
      </c>
      <c r="J7" s="146"/>
      <c r="K7" s="146"/>
      <c r="L7" s="146"/>
      <c r="M7" s="146"/>
      <c r="N7" s="146"/>
      <c r="O7" s="146"/>
      <c r="P7" s="146"/>
      <c r="Q7" s="146"/>
      <c r="R7" s="146"/>
      <c r="S7" s="146">
        <f t="shared" si="1"/>
        <v>150000000</v>
      </c>
    </row>
    <row r="8" spans="1:19">
      <c r="A8" s="633"/>
      <c r="B8" s="630"/>
      <c r="C8" s="144" t="s">
        <v>695</v>
      </c>
      <c r="D8" s="144" t="s">
        <v>697</v>
      </c>
      <c r="E8" s="145">
        <v>2</v>
      </c>
      <c r="F8" s="146">
        <v>50000000</v>
      </c>
      <c r="G8" s="146">
        <f t="shared" si="0"/>
        <v>100000000</v>
      </c>
      <c r="H8" s="146">
        <v>50000000</v>
      </c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>
        <f t="shared" si="1"/>
        <v>50000000</v>
      </c>
    </row>
    <row r="9" spans="1:19" ht="20.45">
      <c r="A9" s="633"/>
      <c r="B9" s="630"/>
      <c r="C9" s="144" t="s">
        <v>691</v>
      </c>
      <c r="D9" s="144" t="s">
        <v>1196</v>
      </c>
      <c r="E9" s="145">
        <v>4</v>
      </c>
      <c r="F9" s="146">
        <v>50000000</v>
      </c>
      <c r="G9" s="146">
        <f t="shared" si="0"/>
        <v>200000000</v>
      </c>
      <c r="H9" s="146">
        <v>50000000</v>
      </c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>
        <f t="shared" si="1"/>
        <v>50000000</v>
      </c>
    </row>
    <row r="10" spans="1:19">
      <c r="A10" s="633"/>
      <c r="B10" s="630"/>
      <c r="C10" s="144" t="s">
        <v>171</v>
      </c>
      <c r="D10" s="144" t="s">
        <v>172</v>
      </c>
      <c r="E10" s="145">
        <v>100</v>
      </c>
      <c r="F10" s="146">
        <v>560000</v>
      </c>
      <c r="G10" s="146">
        <f t="shared" si="0"/>
        <v>56000000</v>
      </c>
      <c r="H10" s="146">
        <v>14000000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>
        <f t="shared" si="1"/>
        <v>14000000</v>
      </c>
    </row>
    <row r="11" spans="1:19" ht="40.9">
      <c r="A11" s="633"/>
      <c r="B11" s="630"/>
      <c r="C11" s="144" t="s">
        <v>174</v>
      </c>
      <c r="D11" s="144" t="s">
        <v>175</v>
      </c>
      <c r="E11" s="145">
        <v>1</v>
      </c>
      <c r="F11" s="146">
        <v>36000000</v>
      </c>
      <c r="G11" s="146">
        <f t="shared" si="0"/>
        <v>36000000</v>
      </c>
      <c r="H11" s="146"/>
      <c r="I11" s="146"/>
      <c r="J11" s="146"/>
      <c r="K11" s="146"/>
      <c r="L11" s="146">
        <v>9000000</v>
      </c>
      <c r="M11" s="146"/>
      <c r="N11" s="146"/>
      <c r="O11" s="146"/>
      <c r="P11" s="146"/>
      <c r="Q11" s="146"/>
      <c r="R11" s="146"/>
      <c r="S11" s="146">
        <f t="shared" si="1"/>
        <v>9000000</v>
      </c>
    </row>
    <row r="12" spans="1:19" ht="40.9">
      <c r="A12" s="633"/>
      <c r="B12" s="630"/>
      <c r="C12" s="144" t="s">
        <v>174</v>
      </c>
      <c r="D12" s="144" t="s">
        <v>176</v>
      </c>
      <c r="E12" s="145">
        <v>4</v>
      </c>
      <c r="F12" s="146">
        <v>2000000</v>
      </c>
      <c r="G12" s="146">
        <f t="shared" si="0"/>
        <v>8000000</v>
      </c>
      <c r="H12" s="146">
        <v>2000000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>
        <f t="shared" si="1"/>
        <v>2000000</v>
      </c>
    </row>
    <row r="13" spans="1:19" ht="20.45">
      <c r="A13" s="633"/>
      <c r="B13" s="631"/>
      <c r="C13" s="144" t="s">
        <v>699</v>
      </c>
      <c r="D13" s="144" t="s">
        <v>701</v>
      </c>
      <c r="E13" s="145">
        <v>200</v>
      </c>
      <c r="F13" s="146">
        <v>3000000</v>
      </c>
      <c r="G13" s="146">
        <f t="shared" si="0"/>
        <v>600000000</v>
      </c>
      <c r="H13" s="146"/>
      <c r="I13" s="146"/>
      <c r="J13" s="146"/>
      <c r="K13" s="146"/>
      <c r="L13" s="146"/>
      <c r="M13" s="146"/>
      <c r="N13" s="146"/>
      <c r="O13" s="146">
        <v>240000000</v>
      </c>
      <c r="P13" s="146"/>
      <c r="Q13" s="146"/>
      <c r="R13" s="146"/>
      <c r="S13" s="146">
        <f t="shared" si="1"/>
        <v>240000000</v>
      </c>
    </row>
    <row r="14" spans="1:19" ht="11.25" customHeight="1">
      <c r="A14" s="633"/>
      <c r="B14" s="629" t="s">
        <v>179</v>
      </c>
      <c r="C14" s="144" t="s">
        <v>225</v>
      </c>
      <c r="D14" s="144" t="s">
        <v>767</v>
      </c>
      <c r="E14" s="145">
        <v>1</v>
      </c>
      <c r="F14" s="146">
        <v>120000000</v>
      </c>
      <c r="G14" s="146">
        <f t="shared" si="0"/>
        <v>120000000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>
        <f t="shared" si="1"/>
        <v>0</v>
      </c>
    </row>
    <row r="15" spans="1:19" ht="30.6">
      <c r="A15" s="633"/>
      <c r="B15" s="630"/>
      <c r="C15" s="144" t="s">
        <v>225</v>
      </c>
      <c r="D15" s="144" t="s">
        <v>706</v>
      </c>
      <c r="E15" s="145">
        <v>1</v>
      </c>
      <c r="F15" s="146">
        <v>150000000</v>
      </c>
      <c r="G15" s="146">
        <f t="shared" si="0"/>
        <v>150000000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>
        <f t="shared" si="1"/>
        <v>0</v>
      </c>
    </row>
    <row r="16" spans="1:19" ht="20.45">
      <c r="A16" s="633"/>
      <c r="B16" s="630"/>
      <c r="C16" s="144" t="s">
        <v>708</v>
      </c>
      <c r="D16" s="144" t="s">
        <v>708</v>
      </c>
      <c r="E16" s="145">
        <v>3</v>
      </c>
      <c r="F16" s="146">
        <v>40000000</v>
      </c>
      <c r="G16" s="146">
        <f t="shared" si="0"/>
        <v>120000000</v>
      </c>
      <c r="H16" s="146"/>
      <c r="I16" s="146"/>
      <c r="J16" s="146"/>
      <c r="K16" s="146"/>
      <c r="L16" s="146">
        <v>40000000</v>
      </c>
      <c r="M16" s="146"/>
      <c r="N16" s="146"/>
      <c r="O16" s="146"/>
      <c r="P16" s="146"/>
      <c r="Q16" s="146"/>
      <c r="R16" s="146"/>
      <c r="S16" s="146">
        <f t="shared" si="1"/>
        <v>40000000</v>
      </c>
    </row>
    <row r="17" spans="1:19" ht="30.6">
      <c r="A17" s="633"/>
      <c r="B17" s="630"/>
      <c r="C17" s="144" t="s">
        <v>276</v>
      </c>
      <c r="D17" s="144" t="s">
        <v>277</v>
      </c>
      <c r="E17" s="145">
        <v>1</v>
      </c>
      <c r="F17" s="146">
        <v>200000000</v>
      </c>
      <c r="G17" s="146">
        <f t="shared" si="0"/>
        <v>200000000</v>
      </c>
      <c r="H17" s="146"/>
      <c r="I17" s="146"/>
      <c r="J17" s="146"/>
      <c r="K17" s="146"/>
      <c r="L17" s="146">
        <v>100000000</v>
      </c>
      <c r="M17" s="146"/>
      <c r="N17" s="146"/>
      <c r="O17" s="146"/>
      <c r="P17" s="146"/>
      <c r="Q17" s="146"/>
      <c r="R17" s="146"/>
      <c r="S17" s="146">
        <f t="shared" si="1"/>
        <v>100000000</v>
      </c>
    </row>
    <row r="18" spans="1:19" ht="30.6">
      <c r="A18" s="633"/>
      <c r="B18" s="630"/>
      <c r="C18" s="144" t="s">
        <v>278</v>
      </c>
      <c r="D18" s="144" t="s">
        <v>279</v>
      </c>
      <c r="E18" s="145">
        <v>1</v>
      </c>
      <c r="F18" s="146">
        <v>60000000</v>
      </c>
      <c r="G18" s="146">
        <f t="shared" si="0"/>
        <v>60000000</v>
      </c>
      <c r="H18" s="146"/>
      <c r="I18" s="146"/>
      <c r="J18" s="146"/>
      <c r="K18" s="146"/>
      <c r="L18" s="146">
        <v>20000000</v>
      </c>
      <c r="M18" s="146"/>
      <c r="N18" s="146"/>
      <c r="O18" s="146"/>
      <c r="P18" s="146"/>
      <c r="Q18" s="146"/>
      <c r="R18" s="146"/>
      <c r="S18" s="146">
        <f t="shared" si="1"/>
        <v>20000000</v>
      </c>
    </row>
    <row r="19" spans="1:19" ht="30.6">
      <c r="A19" s="633"/>
      <c r="B19" s="630"/>
      <c r="C19" s="144" t="s">
        <v>716</v>
      </c>
      <c r="D19" s="144" t="s">
        <v>718</v>
      </c>
      <c r="E19" s="145">
        <v>1</v>
      </c>
      <c r="F19" s="146">
        <v>30000000</v>
      </c>
      <c r="G19" s="146">
        <f t="shared" si="0"/>
        <v>30000000</v>
      </c>
      <c r="H19" s="146">
        <v>30000000</v>
      </c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>
        <f t="shared" si="1"/>
        <v>30000000</v>
      </c>
    </row>
    <row r="20" spans="1:19" ht="40.9">
      <c r="A20" s="633"/>
      <c r="B20" s="630"/>
      <c r="C20" s="144" t="s">
        <v>721</v>
      </c>
      <c r="D20" s="144" t="s">
        <v>723</v>
      </c>
      <c r="E20" s="145">
        <v>3</v>
      </c>
      <c r="F20" s="146">
        <v>30000000</v>
      </c>
      <c r="G20" s="146">
        <f t="shared" si="0"/>
        <v>90000000</v>
      </c>
      <c r="H20" s="146"/>
      <c r="I20" s="146"/>
      <c r="J20" s="146"/>
      <c r="K20" s="146"/>
      <c r="L20" s="146"/>
      <c r="M20" s="146"/>
      <c r="N20" s="146">
        <v>30000000</v>
      </c>
      <c r="O20" s="146"/>
      <c r="P20" s="146"/>
      <c r="Q20" s="146"/>
      <c r="R20" s="146"/>
      <c r="S20" s="146">
        <f t="shared" si="1"/>
        <v>30000000</v>
      </c>
    </row>
    <row r="21" spans="1:19" ht="40.9">
      <c r="A21" s="633"/>
      <c r="B21" s="631"/>
      <c r="C21" s="144" t="s">
        <v>721</v>
      </c>
      <c r="D21" s="144" t="s">
        <v>725</v>
      </c>
      <c r="E21" s="145">
        <v>10</v>
      </c>
      <c r="F21" s="146">
        <v>2000000</v>
      </c>
      <c r="G21" s="146">
        <f t="shared" si="0"/>
        <v>20000000</v>
      </c>
      <c r="H21" s="146">
        <v>10000000</v>
      </c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>
        <f t="shared" si="1"/>
        <v>10000000</v>
      </c>
    </row>
    <row r="22" spans="1:19" ht="11.25" customHeight="1">
      <c r="A22" s="633"/>
      <c r="B22" s="629" t="s">
        <v>726</v>
      </c>
      <c r="C22" s="144" t="s">
        <v>192</v>
      </c>
      <c r="D22" s="144" t="s">
        <v>193</v>
      </c>
      <c r="E22" s="145">
        <v>1</v>
      </c>
      <c r="F22" s="146">
        <v>450000000</v>
      </c>
      <c r="G22" s="146">
        <f t="shared" si="0"/>
        <v>450000000</v>
      </c>
      <c r="H22" s="146"/>
      <c r="I22" s="146"/>
      <c r="J22" s="146"/>
      <c r="K22" s="146"/>
      <c r="L22" s="146"/>
      <c r="M22" s="146"/>
      <c r="N22" s="146"/>
      <c r="O22" s="146">
        <v>150000000</v>
      </c>
      <c r="P22" s="146"/>
      <c r="Q22" s="146"/>
      <c r="R22" s="146"/>
      <c r="S22" s="146">
        <f t="shared" si="1"/>
        <v>150000000</v>
      </c>
    </row>
    <row r="23" spans="1:19" ht="20.45">
      <c r="A23" s="633"/>
      <c r="B23" s="630"/>
      <c r="C23" s="144" t="s">
        <v>194</v>
      </c>
      <c r="D23" s="144" t="s">
        <v>195</v>
      </c>
      <c r="E23" s="145">
        <v>1</v>
      </c>
      <c r="F23" s="146">
        <v>100000000</v>
      </c>
      <c r="G23" s="146">
        <f t="shared" si="0"/>
        <v>100000000</v>
      </c>
      <c r="H23" s="146">
        <v>100000000</v>
      </c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>
        <f t="shared" si="1"/>
        <v>100000000</v>
      </c>
    </row>
    <row r="24" spans="1:19" ht="20.45">
      <c r="A24" s="633"/>
      <c r="B24" s="630"/>
      <c r="C24" s="144" t="s">
        <v>196</v>
      </c>
      <c r="D24" s="144" t="s">
        <v>197</v>
      </c>
      <c r="E24" s="145">
        <v>3</v>
      </c>
      <c r="F24" s="146">
        <v>15000000</v>
      </c>
      <c r="G24" s="146">
        <f t="shared" si="0"/>
        <v>45000000</v>
      </c>
      <c r="H24" s="146"/>
      <c r="I24" s="146"/>
      <c r="J24" s="146"/>
      <c r="K24" s="146"/>
      <c r="L24" s="146"/>
      <c r="M24" s="146">
        <v>15000000</v>
      </c>
      <c r="N24" s="146"/>
      <c r="O24" s="146"/>
      <c r="P24" s="146"/>
      <c r="Q24" s="146"/>
      <c r="R24" s="146"/>
      <c r="S24" s="146">
        <f t="shared" si="1"/>
        <v>15000000</v>
      </c>
    </row>
    <row r="25" spans="1:19" ht="20.45">
      <c r="A25" s="633"/>
      <c r="B25" s="630"/>
      <c r="C25" s="144" t="s">
        <v>198</v>
      </c>
      <c r="D25" s="144" t="s">
        <v>199</v>
      </c>
      <c r="E25" s="145">
        <v>1</v>
      </c>
      <c r="F25" s="146">
        <v>1500000000</v>
      </c>
      <c r="G25" s="146">
        <f t="shared" si="0"/>
        <v>1500000000</v>
      </c>
      <c r="H25" s="146"/>
      <c r="I25" s="146"/>
      <c r="J25" s="146"/>
      <c r="K25" s="146"/>
      <c r="L25" s="146"/>
      <c r="M25" s="146"/>
      <c r="N25" s="146"/>
      <c r="O25" s="146">
        <v>750000000</v>
      </c>
      <c r="P25" s="146"/>
      <c r="Q25" s="146"/>
      <c r="R25" s="146"/>
      <c r="S25" s="146">
        <f t="shared" si="1"/>
        <v>750000000</v>
      </c>
    </row>
    <row r="26" spans="1:19" ht="20.45">
      <c r="A26" s="633"/>
      <c r="B26" s="630"/>
      <c r="C26" s="144" t="s">
        <v>200</v>
      </c>
      <c r="D26" s="144" t="s">
        <v>201</v>
      </c>
      <c r="E26" s="145">
        <v>1000</v>
      </c>
      <c r="F26" s="146">
        <v>25000</v>
      </c>
      <c r="G26" s="146">
        <f t="shared" si="0"/>
        <v>25000000</v>
      </c>
      <c r="H26" s="146"/>
      <c r="I26" s="146"/>
      <c r="J26" s="146"/>
      <c r="K26" s="146"/>
      <c r="L26" s="146"/>
      <c r="M26" s="146">
        <v>10000000</v>
      </c>
      <c r="N26" s="146"/>
      <c r="O26" s="146"/>
      <c r="P26" s="146"/>
      <c r="Q26" s="146"/>
      <c r="R26" s="146"/>
      <c r="S26" s="146">
        <f t="shared" si="1"/>
        <v>10000000</v>
      </c>
    </row>
    <row r="27" spans="1:19">
      <c r="A27" s="633"/>
      <c r="B27" s="630"/>
      <c r="C27" s="144" t="s">
        <v>727</v>
      </c>
      <c r="D27" s="144" t="s">
        <v>727</v>
      </c>
      <c r="E27" s="145">
        <v>1</v>
      </c>
      <c r="F27" s="146">
        <v>150000000</v>
      </c>
      <c r="G27" s="146">
        <f t="shared" si="0"/>
        <v>150000000</v>
      </c>
      <c r="H27" s="146"/>
      <c r="I27" s="146"/>
      <c r="J27" s="146"/>
      <c r="K27" s="146"/>
      <c r="L27" s="146">
        <v>50000000</v>
      </c>
      <c r="M27" s="146"/>
      <c r="N27" s="146"/>
      <c r="O27" s="146"/>
      <c r="P27" s="146"/>
      <c r="Q27" s="146"/>
      <c r="R27" s="146"/>
      <c r="S27" s="146">
        <f t="shared" si="1"/>
        <v>50000000</v>
      </c>
    </row>
    <row r="28" spans="1:19" ht="40.9">
      <c r="A28" s="633"/>
      <c r="B28" s="630"/>
      <c r="C28" s="144" t="s">
        <v>729</v>
      </c>
      <c r="D28" s="144" t="s">
        <v>730</v>
      </c>
      <c r="E28" s="145">
        <v>7</v>
      </c>
      <c r="F28" s="146">
        <v>25000000</v>
      </c>
      <c r="G28" s="146">
        <f t="shared" si="0"/>
        <v>175000000</v>
      </c>
      <c r="H28" s="146">
        <v>75000000</v>
      </c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>
        <f t="shared" si="1"/>
        <v>75000000</v>
      </c>
    </row>
    <row r="29" spans="1:19" ht="20.45">
      <c r="A29" s="633"/>
      <c r="B29" s="630"/>
      <c r="C29" s="144" t="s">
        <v>732</v>
      </c>
      <c r="D29" s="144" t="s">
        <v>734</v>
      </c>
      <c r="E29" s="145">
        <v>1</v>
      </c>
      <c r="F29" s="146">
        <v>1400000000</v>
      </c>
      <c r="G29" s="146">
        <f t="shared" si="0"/>
        <v>1400000000</v>
      </c>
      <c r="H29" s="146">
        <v>300000000</v>
      </c>
      <c r="I29" s="146"/>
      <c r="J29" s="146"/>
      <c r="K29" s="146"/>
      <c r="L29" s="146"/>
      <c r="M29" s="146">
        <v>100000000</v>
      </c>
      <c r="N29" s="146"/>
      <c r="O29" s="146"/>
      <c r="P29" s="146">
        <v>200000000</v>
      </c>
      <c r="Q29" s="146"/>
      <c r="R29" s="146"/>
      <c r="S29" s="146">
        <f t="shared" si="1"/>
        <v>600000000</v>
      </c>
    </row>
    <row r="30" spans="1:19" ht="30.6">
      <c r="A30" s="633"/>
      <c r="B30" s="630"/>
      <c r="C30" s="144" t="s">
        <v>732</v>
      </c>
      <c r="D30" s="144" t="s">
        <v>737</v>
      </c>
      <c r="E30" s="145">
        <v>1</v>
      </c>
      <c r="F30" s="146">
        <v>40000000</v>
      </c>
      <c r="G30" s="146">
        <f t="shared" si="0"/>
        <v>40000000</v>
      </c>
      <c r="H30" s="146"/>
      <c r="I30" s="146"/>
      <c r="J30" s="146"/>
      <c r="K30" s="146"/>
      <c r="L30" s="146"/>
      <c r="M30" s="146">
        <v>40000000</v>
      </c>
      <c r="N30" s="146"/>
      <c r="O30" s="146"/>
      <c r="P30" s="146"/>
      <c r="Q30" s="146"/>
      <c r="R30" s="146"/>
      <c r="S30" s="146">
        <f t="shared" si="1"/>
        <v>40000000</v>
      </c>
    </row>
    <row r="31" spans="1:19" ht="30.6">
      <c r="A31" s="633"/>
      <c r="B31" s="630"/>
      <c r="C31" s="144" t="s">
        <v>739</v>
      </c>
      <c r="D31" s="144" t="s">
        <v>741</v>
      </c>
      <c r="E31" s="145">
        <v>3</v>
      </c>
      <c r="F31" s="146">
        <v>80000000</v>
      </c>
      <c r="G31" s="146">
        <f t="shared" si="0"/>
        <v>240000000</v>
      </c>
      <c r="H31" s="146"/>
      <c r="I31" s="146">
        <v>80000000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>
        <f t="shared" si="1"/>
        <v>80000000</v>
      </c>
    </row>
    <row r="32" spans="1:19">
      <c r="A32" s="633"/>
      <c r="B32" s="630"/>
      <c r="C32" s="144" t="s">
        <v>743</v>
      </c>
      <c r="D32" s="144" t="s">
        <v>745</v>
      </c>
      <c r="E32" s="145">
        <v>1</v>
      </c>
      <c r="F32" s="146">
        <v>80000000</v>
      </c>
      <c r="G32" s="146">
        <f t="shared" si="0"/>
        <v>80000000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>
        <f t="shared" si="1"/>
        <v>0</v>
      </c>
    </row>
    <row r="33" spans="1:19" ht="30.6">
      <c r="A33" s="633"/>
      <c r="B33" s="630"/>
      <c r="C33" s="144" t="s">
        <v>747</v>
      </c>
      <c r="D33" s="144" t="s">
        <v>749</v>
      </c>
      <c r="E33" s="145">
        <v>1</v>
      </c>
      <c r="F33" s="146">
        <v>1000000000</v>
      </c>
      <c r="G33" s="146">
        <f t="shared" si="0"/>
        <v>1000000000</v>
      </c>
      <c r="H33" s="146"/>
      <c r="I33" s="146"/>
      <c r="J33" s="146"/>
      <c r="K33" s="146"/>
      <c r="L33" s="146"/>
      <c r="M33" s="146"/>
      <c r="N33" s="146"/>
      <c r="O33" s="146">
        <v>500000000</v>
      </c>
      <c r="P33" s="146"/>
      <c r="Q33" s="146"/>
      <c r="R33" s="146"/>
      <c r="S33" s="146">
        <f t="shared" si="1"/>
        <v>500000000</v>
      </c>
    </row>
    <row r="34" spans="1:19" ht="30.6">
      <c r="A34" s="633"/>
      <c r="B34" s="630"/>
      <c r="C34" s="144" t="s">
        <v>751</v>
      </c>
      <c r="D34" s="144" t="s">
        <v>751</v>
      </c>
      <c r="E34" s="145">
        <v>1</v>
      </c>
      <c r="F34" s="146">
        <v>2000000000</v>
      </c>
      <c r="G34" s="146">
        <f t="shared" si="0"/>
        <v>2000000000</v>
      </c>
      <c r="H34" s="146"/>
      <c r="I34" s="146">
        <v>850000000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>
        <f>SUM(H34:R34)</f>
        <v>850000000</v>
      </c>
    </row>
    <row r="35" spans="1:19" ht="30.6">
      <c r="A35" s="634"/>
      <c r="B35" s="630"/>
      <c r="C35" s="144" t="s">
        <v>810</v>
      </c>
      <c r="D35" s="144" t="s">
        <v>812</v>
      </c>
      <c r="E35" s="145">
        <v>100</v>
      </c>
      <c r="F35" s="146">
        <v>3000000</v>
      </c>
      <c r="G35" s="146">
        <f t="shared" si="0"/>
        <v>300000000</v>
      </c>
      <c r="H35" s="146">
        <v>75000000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>
        <v>75000000</v>
      </c>
      <c r="S35" s="146">
        <f>SUM(H35:R35)</f>
        <v>150000000</v>
      </c>
    </row>
    <row r="36" spans="1:19" ht="31.15" thickBot="1">
      <c r="A36" s="635"/>
      <c r="B36" s="637"/>
      <c r="C36" s="151" t="s">
        <v>747</v>
      </c>
      <c r="D36" s="151" t="s">
        <v>747</v>
      </c>
      <c r="E36" s="152">
        <v>1</v>
      </c>
      <c r="F36" s="153">
        <v>3200000000</v>
      </c>
      <c r="G36" s="153">
        <f t="shared" si="0"/>
        <v>3200000000</v>
      </c>
      <c r="H36" s="153"/>
      <c r="I36" s="153">
        <v>1400000000</v>
      </c>
      <c r="J36" s="153"/>
      <c r="K36" s="153"/>
      <c r="L36" s="153"/>
      <c r="M36" s="153"/>
      <c r="N36" s="153"/>
      <c r="O36" s="153"/>
      <c r="P36" s="153"/>
      <c r="Q36" s="153"/>
      <c r="R36" s="153"/>
      <c r="S36" s="153">
        <f>SUM(H36:R36)</f>
        <v>1400000000</v>
      </c>
    </row>
    <row r="37" spans="1:19" ht="10.9" thickBot="1">
      <c r="A37" s="638" t="s">
        <v>1199</v>
      </c>
      <c r="B37" s="639"/>
      <c r="C37" s="639"/>
      <c r="D37" s="639"/>
      <c r="E37" s="639"/>
      <c r="F37" s="640"/>
      <c r="G37" s="157">
        <f>SUM(G3:G36)</f>
        <v>17765000000</v>
      </c>
      <c r="H37" s="158">
        <f t="shared" ref="H37:S37" si="2">SUM(H3:H36)</f>
        <v>706000000</v>
      </c>
      <c r="I37" s="158">
        <f t="shared" si="2"/>
        <v>2480000000</v>
      </c>
      <c r="J37" s="158">
        <f t="shared" si="2"/>
        <v>0</v>
      </c>
      <c r="K37" s="158">
        <f t="shared" si="2"/>
        <v>0</v>
      </c>
      <c r="L37" s="158">
        <f t="shared" si="2"/>
        <v>269000000</v>
      </c>
      <c r="M37" s="158">
        <f t="shared" si="2"/>
        <v>165000000</v>
      </c>
      <c r="N37" s="158">
        <f t="shared" si="2"/>
        <v>30000000</v>
      </c>
      <c r="O37" s="158">
        <f t="shared" si="2"/>
        <v>3640000000</v>
      </c>
      <c r="P37" s="158">
        <f t="shared" si="2"/>
        <v>550000000</v>
      </c>
      <c r="Q37" s="158">
        <f t="shared" si="2"/>
        <v>0</v>
      </c>
      <c r="R37" s="158">
        <f t="shared" si="2"/>
        <v>75000000</v>
      </c>
      <c r="S37" s="157">
        <f t="shared" si="2"/>
        <v>7915000000</v>
      </c>
    </row>
    <row r="38" spans="1:19" ht="51">
      <c r="A38" s="641" t="s">
        <v>19</v>
      </c>
      <c r="B38" s="644" t="s">
        <v>958</v>
      </c>
      <c r="C38" s="160" t="s">
        <v>477</v>
      </c>
      <c r="D38" s="160" t="s">
        <v>959</v>
      </c>
      <c r="E38" s="161">
        <v>160</v>
      </c>
      <c r="F38" s="162">
        <v>3000000</v>
      </c>
      <c r="G38" s="162">
        <f t="shared" si="0"/>
        <v>480000000</v>
      </c>
      <c r="H38" s="162"/>
      <c r="I38" s="162"/>
      <c r="J38" s="162">
        <v>180000000</v>
      </c>
      <c r="K38" s="162"/>
      <c r="L38" s="162"/>
      <c r="M38" s="162"/>
      <c r="N38" s="162"/>
      <c r="O38" s="162"/>
      <c r="P38" s="162"/>
      <c r="Q38" s="162"/>
      <c r="R38" s="162"/>
      <c r="S38" s="162">
        <f>SUM(H38:R38)</f>
        <v>180000000</v>
      </c>
    </row>
    <row r="39" spans="1:19" ht="40.9">
      <c r="A39" s="642"/>
      <c r="B39" s="645"/>
      <c r="C39" s="164" t="s">
        <v>479</v>
      </c>
      <c r="D39" s="164" t="s">
        <v>480</v>
      </c>
      <c r="E39" s="165">
        <v>1000</v>
      </c>
      <c r="F39" s="166">
        <v>1000000</v>
      </c>
      <c r="G39" s="166">
        <f t="shared" si="0"/>
        <v>1000000000</v>
      </c>
      <c r="H39" s="166"/>
      <c r="I39" s="166"/>
      <c r="J39" s="166">
        <v>400000000</v>
      </c>
      <c r="K39" s="166"/>
      <c r="L39" s="166"/>
      <c r="M39" s="166"/>
      <c r="N39" s="166"/>
      <c r="O39" s="166"/>
      <c r="P39" s="166"/>
      <c r="Q39" s="166"/>
      <c r="R39" s="166"/>
      <c r="S39" s="166">
        <f>SUM(H39:R39)</f>
        <v>400000000</v>
      </c>
    </row>
    <row r="40" spans="1:19" ht="30.6">
      <c r="A40" s="642"/>
      <c r="B40" s="645"/>
      <c r="C40" s="164" t="s">
        <v>481</v>
      </c>
      <c r="D40" s="164" t="s">
        <v>482</v>
      </c>
      <c r="E40" s="165">
        <v>4000</v>
      </c>
      <c r="F40" s="166">
        <v>900000</v>
      </c>
      <c r="G40" s="166">
        <f t="shared" si="0"/>
        <v>3600000000</v>
      </c>
      <c r="H40" s="166">
        <v>250000000</v>
      </c>
      <c r="I40" s="166"/>
      <c r="J40" s="166">
        <v>200000000</v>
      </c>
      <c r="K40" s="166"/>
      <c r="L40" s="166"/>
      <c r="M40" s="166"/>
      <c r="N40" s="166">
        <v>425000000</v>
      </c>
      <c r="O40" s="166"/>
      <c r="P40" s="166"/>
      <c r="Q40" s="166"/>
      <c r="R40" s="166"/>
      <c r="S40" s="166">
        <f t="shared" ref="S40:S103" si="3">SUM(H40:R40)</f>
        <v>875000000</v>
      </c>
    </row>
    <row r="41" spans="1:19" ht="30.6">
      <c r="A41" s="642"/>
      <c r="B41" s="645"/>
      <c r="C41" s="164" t="s">
        <v>483</v>
      </c>
      <c r="D41" s="164" t="s">
        <v>484</v>
      </c>
      <c r="E41" s="165">
        <v>1100</v>
      </c>
      <c r="F41" s="166">
        <v>480000</v>
      </c>
      <c r="G41" s="166">
        <f t="shared" si="0"/>
        <v>528000000</v>
      </c>
      <c r="H41" s="166"/>
      <c r="I41" s="166"/>
      <c r="J41" s="166"/>
      <c r="K41" s="166"/>
      <c r="L41" s="166"/>
      <c r="M41" s="166"/>
      <c r="N41" s="166">
        <v>135000000</v>
      </c>
      <c r="O41" s="166"/>
      <c r="P41" s="166"/>
      <c r="Q41" s="166"/>
      <c r="R41" s="166"/>
      <c r="S41" s="166">
        <f t="shared" si="3"/>
        <v>135000000</v>
      </c>
    </row>
    <row r="42" spans="1:19" ht="30.6">
      <c r="A42" s="642"/>
      <c r="B42" s="645"/>
      <c r="C42" s="164" t="s">
        <v>1201</v>
      </c>
      <c r="D42" s="164" t="s">
        <v>962</v>
      </c>
      <c r="E42" s="165">
        <v>4</v>
      </c>
      <c r="F42" s="166">
        <v>4000000000</v>
      </c>
      <c r="G42" s="166">
        <f t="shared" si="0"/>
        <v>16000000000</v>
      </c>
      <c r="H42" s="166">
        <v>500000000</v>
      </c>
      <c r="I42" s="166"/>
      <c r="J42" s="166">
        <v>3680000000</v>
      </c>
      <c r="K42" s="166"/>
      <c r="L42" s="166"/>
      <c r="M42" s="166">
        <v>200000000</v>
      </c>
      <c r="N42" s="166"/>
      <c r="O42" s="166"/>
      <c r="P42" s="166"/>
      <c r="Q42" s="166"/>
      <c r="R42" s="166"/>
      <c r="S42" s="166">
        <f t="shared" si="3"/>
        <v>4380000000</v>
      </c>
    </row>
    <row r="43" spans="1:19" ht="20.45">
      <c r="A43" s="642"/>
      <c r="B43" s="645"/>
      <c r="C43" s="164" t="s">
        <v>1201</v>
      </c>
      <c r="D43" s="164" t="s">
        <v>1202</v>
      </c>
      <c r="E43" s="165">
        <v>4</v>
      </c>
      <c r="F43" s="166">
        <v>250000000</v>
      </c>
      <c r="G43" s="166">
        <f t="shared" si="0"/>
        <v>1000000000</v>
      </c>
      <c r="H43" s="166"/>
      <c r="I43" s="166"/>
      <c r="J43" s="166">
        <v>300000000</v>
      </c>
      <c r="K43" s="166"/>
      <c r="L43" s="166"/>
      <c r="M43" s="166"/>
      <c r="N43" s="166"/>
      <c r="O43" s="166"/>
      <c r="P43" s="166"/>
      <c r="Q43" s="166"/>
      <c r="R43" s="166"/>
      <c r="S43" s="166">
        <f t="shared" si="3"/>
        <v>300000000</v>
      </c>
    </row>
    <row r="44" spans="1:19" ht="30.6">
      <c r="A44" s="642"/>
      <c r="B44" s="645"/>
      <c r="C44" s="164" t="s">
        <v>487</v>
      </c>
      <c r="D44" s="164" t="s">
        <v>488</v>
      </c>
      <c r="E44" s="165">
        <v>200</v>
      </c>
      <c r="F44" s="166">
        <v>1200000</v>
      </c>
      <c r="G44" s="166">
        <f t="shared" si="0"/>
        <v>240000000</v>
      </c>
      <c r="H44" s="166"/>
      <c r="I44" s="166"/>
      <c r="J44" s="166"/>
      <c r="K44" s="166"/>
      <c r="L44" s="166"/>
      <c r="M44" s="166"/>
      <c r="N44" s="166"/>
      <c r="O44" s="166">
        <v>120000000</v>
      </c>
      <c r="P44" s="166"/>
      <c r="Q44" s="166"/>
      <c r="R44" s="166"/>
      <c r="S44" s="166">
        <f t="shared" si="3"/>
        <v>120000000</v>
      </c>
    </row>
    <row r="45" spans="1:19" ht="30.6">
      <c r="A45" s="642"/>
      <c r="B45" s="645"/>
      <c r="C45" s="164" t="s">
        <v>489</v>
      </c>
      <c r="D45" s="164" t="s">
        <v>964</v>
      </c>
      <c r="E45" s="165">
        <v>2</v>
      </c>
      <c r="F45" s="166">
        <v>80000000</v>
      </c>
      <c r="G45" s="166">
        <f t="shared" si="0"/>
        <v>160000000</v>
      </c>
      <c r="H45" s="166">
        <v>80000000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>
        <f t="shared" si="3"/>
        <v>80000000</v>
      </c>
    </row>
    <row r="46" spans="1:19">
      <c r="A46" s="642"/>
      <c r="B46" s="646"/>
      <c r="C46" s="164" t="s">
        <v>491</v>
      </c>
      <c r="D46" s="164" t="s">
        <v>436</v>
      </c>
      <c r="E46" s="165">
        <v>4</v>
      </c>
      <c r="F46" s="166">
        <v>200000000</v>
      </c>
      <c r="G46" s="166">
        <f t="shared" si="0"/>
        <v>800000000</v>
      </c>
      <c r="H46" s="166">
        <v>100000000</v>
      </c>
      <c r="I46" s="166"/>
      <c r="J46" s="166"/>
      <c r="K46" s="166"/>
      <c r="L46" s="166"/>
      <c r="M46" s="166">
        <v>59000000</v>
      </c>
      <c r="N46" s="166"/>
      <c r="O46" s="166"/>
      <c r="P46" s="166"/>
      <c r="Q46" s="166"/>
      <c r="R46" s="166"/>
      <c r="S46" s="166">
        <f t="shared" si="3"/>
        <v>159000000</v>
      </c>
    </row>
    <row r="47" spans="1:19" ht="40.9">
      <c r="A47" s="642"/>
      <c r="B47" s="647" t="s">
        <v>966</v>
      </c>
      <c r="C47" s="164" t="s">
        <v>444</v>
      </c>
      <c r="D47" s="164" t="s">
        <v>445</v>
      </c>
      <c r="E47" s="165">
        <v>120</v>
      </c>
      <c r="F47" s="166">
        <v>3000000</v>
      </c>
      <c r="G47" s="166">
        <f t="shared" si="0"/>
        <v>360000000</v>
      </c>
      <c r="H47" s="166">
        <v>100000000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>
        <f t="shared" si="3"/>
        <v>100000000</v>
      </c>
    </row>
    <row r="48" spans="1:19" ht="40.9">
      <c r="A48" s="642"/>
      <c r="B48" s="645"/>
      <c r="C48" s="164" t="s">
        <v>446</v>
      </c>
      <c r="D48" s="164" t="s">
        <v>447</v>
      </c>
      <c r="E48" s="165">
        <v>120</v>
      </c>
      <c r="F48" s="166">
        <v>2000000</v>
      </c>
      <c r="G48" s="166">
        <f t="shared" si="0"/>
        <v>240000000</v>
      </c>
      <c r="H48" s="166">
        <v>70000000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>
        <f t="shared" si="3"/>
        <v>70000000</v>
      </c>
    </row>
    <row r="49" spans="1:19" ht="22.5" customHeight="1">
      <c r="A49" s="642"/>
      <c r="B49" s="647" t="s">
        <v>1204</v>
      </c>
      <c r="C49" s="164" t="s">
        <v>370</v>
      </c>
      <c r="D49" s="164" t="s">
        <v>371</v>
      </c>
      <c r="E49" s="165">
        <v>4</v>
      </c>
      <c r="F49" s="166">
        <v>2000000000</v>
      </c>
      <c r="G49" s="166">
        <f t="shared" si="0"/>
        <v>8000000000</v>
      </c>
      <c r="H49" s="166">
        <v>800000000</v>
      </c>
      <c r="I49" s="166"/>
      <c r="J49" s="166"/>
      <c r="K49" s="166"/>
      <c r="L49" s="166"/>
      <c r="M49" s="166">
        <v>1200000000</v>
      </c>
      <c r="N49" s="166"/>
      <c r="O49" s="166"/>
      <c r="P49" s="166"/>
      <c r="Q49" s="166"/>
      <c r="R49" s="166">
        <v>200000000</v>
      </c>
      <c r="S49" s="166">
        <f t="shared" si="3"/>
        <v>2200000000</v>
      </c>
    </row>
    <row r="50" spans="1:19" ht="20.45">
      <c r="A50" s="642"/>
      <c r="B50" s="645"/>
      <c r="C50" s="164" t="s">
        <v>372</v>
      </c>
      <c r="D50" s="164" t="s">
        <v>373</v>
      </c>
      <c r="E50" s="165">
        <v>4</v>
      </c>
      <c r="F50" s="166">
        <v>362500000</v>
      </c>
      <c r="G50" s="166">
        <f t="shared" si="0"/>
        <v>1450000000</v>
      </c>
      <c r="H50" s="166">
        <v>340000000</v>
      </c>
      <c r="I50" s="166"/>
      <c r="J50" s="166"/>
      <c r="K50" s="166"/>
      <c r="L50" s="166"/>
      <c r="M50" s="166">
        <v>160000000</v>
      </c>
      <c r="N50" s="166"/>
      <c r="O50" s="166"/>
      <c r="P50" s="166"/>
      <c r="Q50" s="166"/>
      <c r="R50" s="166"/>
      <c r="S50" s="166">
        <f t="shared" si="3"/>
        <v>500000000</v>
      </c>
    </row>
    <row r="51" spans="1:19" ht="20.45">
      <c r="A51" s="642"/>
      <c r="B51" s="645"/>
      <c r="C51" s="164" t="s">
        <v>374</v>
      </c>
      <c r="D51" s="164" t="s">
        <v>375</v>
      </c>
      <c r="E51" s="165">
        <v>10</v>
      </c>
      <c r="F51" s="166">
        <v>31000000</v>
      </c>
      <c r="G51" s="166">
        <f t="shared" si="0"/>
        <v>310000000</v>
      </c>
      <c r="H51" s="166">
        <v>120000000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>
        <f t="shared" si="3"/>
        <v>120000000</v>
      </c>
    </row>
    <row r="52" spans="1:19">
      <c r="A52" s="642"/>
      <c r="B52" s="645"/>
      <c r="C52" s="164" t="s">
        <v>376</v>
      </c>
      <c r="D52" s="164" t="s">
        <v>377</v>
      </c>
      <c r="E52" s="165">
        <v>5</v>
      </c>
      <c r="F52" s="166">
        <v>200000000</v>
      </c>
      <c r="G52" s="166">
        <f t="shared" si="0"/>
        <v>1000000000</v>
      </c>
      <c r="H52" s="166">
        <v>200000000</v>
      </c>
      <c r="I52" s="166"/>
      <c r="J52" s="166"/>
      <c r="K52" s="166"/>
      <c r="L52" s="166"/>
      <c r="M52" s="166">
        <v>200000000</v>
      </c>
      <c r="N52" s="166"/>
      <c r="O52" s="166"/>
      <c r="P52" s="166"/>
      <c r="Q52" s="166"/>
      <c r="R52" s="166"/>
      <c r="S52" s="166">
        <f t="shared" si="3"/>
        <v>400000000</v>
      </c>
    </row>
    <row r="53" spans="1:19" ht="20.45">
      <c r="A53" s="642"/>
      <c r="B53" s="645"/>
      <c r="C53" s="164" t="s">
        <v>378</v>
      </c>
      <c r="D53" s="164" t="s">
        <v>379</v>
      </c>
      <c r="E53" s="165">
        <v>3</v>
      </c>
      <c r="F53" s="166">
        <v>80000000</v>
      </c>
      <c r="G53" s="166">
        <f t="shared" si="0"/>
        <v>240000000</v>
      </c>
      <c r="H53" s="166">
        <v>160000000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>
        <f t="shared" si="3"/>
        <v>160000000</v>
      </c>
    </row>
    <row r="54" spans="1:19" ht="20.45">
      <c r="A54" s="642"/>
      <c r="B54" s="645"/>
      <c r="C54" s="164" t="s">
        <v>380</v>
      </c>
      <c r="D54" s="164" t="s">
        <v>381</v>
      </c>
      <c r="E54" s="165">
        <v>7</v>
      </c>
      <c r="F54" s="167">
        <v>50000000</v>
      </c>
      <c r="G54" s="166">
        <f t="shared" si="0"/>
        <v>350000000</v>
      </c>
      <c r="H54" s="166"/>
      <c r="I54" s="166"/>
      <c r="J54" s="166"/>
      <c r="K54" s="166"/>
      <c r="L54" s="166"/>
      <c r="M54" s="166">
        <v>150000000</v>
      </c>
      <c r="N54" s="166"/>
      <c r="O54" s="166"/>
      <c r="P54" s="166"/>
      <c r="Q54" s="166"/>
      <c r="R54" s="166"/>
      <c r="S54" s="166">
        <f t="shared" si="3"/>
        <v>150000000</v>
      </c>
    </row>
    <row r="55" spans="1:19" ht="30.6">
      <c r="A55" s="642"/>
      <c r="B55" s="645"/>
      <c r="C55" s="164" t="s">
        <v>382</v>
      </c>
      <c r="D55" s="164" t="s">
        <v>383</v>
      </c>
      <c r="E55" s="165">
        <v>1000</v>
      </c>
      <c r="F55" s="166">
        <v>100000</v>
      </c>
      <c r="G55" s="166">
        <f t="shared" si="0"/>
        <v>100000000</v>
      </c>
      <c r="H55" s="166"/>
      <c r="I55" s="166"/>
      <c r="J55" s="166"/>
      <c r="K55" s="166"/>
      <c r="L55" s="166"/>
      <c r="M55" s="166">
        <v>40000000</v>
      </c>
      <c r="N55" s="166"/>
      <c r="O55" s="166"/>
      <c r="P55" s="166"/>
      <c r="Q55" s="166"/>
      <c r="R55" s="166"/>
      <c r="S55" s="166">
        <f t="shared" si="3"/>
        <v>40000000</v>
      </c>
    </row>
    <row r="56" spans="1:19" ht="20.45">
      <c r="A56" s="642"/>
      <c r="B56" s="645"/>
      <c r="C56" s="164" t="s">
        <v>971</v>
      </c>
      <c r="D56" s="164" t="s">
        <v>973</v>
      </c>
      <c r="E56" s="165">
        <v>3</v>
      </c>
      <c r="F56" s="166">
        <v>50000000</v>
      </c>
      <c r="G56" s="166">
        <f t="shared" si="0"/>
        <v>150000000</v>
      </c>
      <c r="H56" s="166"/>
      <c r="I56" s="166"/>
      <c r="J56" s="166"/>
      <c r="K56" s="166"/>
      <c r="L56" s="166"/>
      <c r="M56" s="166">
        <v>50000000</v>
      </c>
      <c r="N56" s="166"/>
      <c r="O56" s="166"/>
      <c r="P56" s="166"/>
      <c r="Q56" s="166"/>
      <c r="R56" s="166"/>
      <c r="S56" s="166">
        <f t="shared" si="3"/>
        <v>50000000</v>
      </c>
    </row>
    <row r="57" spans="1:19" ht="30.6">
      <c r="A57" s="642"/>
      <c r="B57" s="646"/>
      <c r="C57" s="164" t="s">
        <v>975</v>
      </c>
      <c r="D57" s="164" t="s">
        <v>977</v>
      </c>
      <c r="E57" s="165">
        <v>1</v>
      </c>
      <c r="F57" s="166">
        <v>120000000</v>
      </c>
      <c r="G57" s="166">
        <f t="shared" si="0"/>
        <v>120000000</v>
      </c>
      <c r="H57" s="166"/>
      <c r="I57" s="166"/>
      <c r="J57" s="166"/>
      <c r="K57" s="166"/>
      <c r="L57" s="166"/>
      <c r="M57" s="166">
        <v>120000000</v>
      </c>
      <c r="N57" s="166"/>
      <c r="O57" s="166"/>
      <c r="P57" s="166"/>
      <c r="Q57" s="166"/>
      <c r="R57" s="166"/>
      <c r="S57" s="166">
        <f t="shared" si="3"/>
        <v>120000000</v>
      </c>
    </row>
    <row r="58" spans="1:19" ht="20.45">
      <c r="A58" s="642"/>
      <c r="B58" s="647" t="s">
        <v>978</v>
      </c>
      <c r="C58" s="164" t="s">
        <v>971</v>
      </c>
      <c r="D58" s="164" t="s">
        <v>524</v>
      </c>
      <c r="E58" s="165">
        <v>40</v>
      </c>
      <c r="F58" s="166">
        <v>5000000</v>
      </c>
      <c r="G58" s="166">
        <f t="shared" si="0"/>
        <v>200000000</v>
      </c>
      <c r="H58" s="166">
        <v>50000000</v>
      </c>
      <c r="I58" s="166"/>
      <c r="J58" s="166"/>
      <c r="K58" s="166"/>
      <c r="L58" s="166"/>
      <c r="M58" s="166">
        <v>50000000</v>
      </c>
      <c r="N58" s="166"/>
      <c r="O58" s="166"/>
      <c r="P58" s="166"/>
      <c r="Q58" s="166"/>
      <c r="R58" s="166"/>
      <c r="S58" s="166">
        <f t="shared" si="3"/>
        <v>100000000</v>
      </c>
    </row>
    <row r="59" spans="1:19" ht="20.45">
      <c r="A59" s="642"/>
      <c r="B59" s="645"/>
      <c r="C59" s="164" t="s">
        <v>979</v>
      </c>
      <c r="D59" s="164" t="s">
        <v>980</v>
      </c>
      <c r="E59" s="165">
        <v>2</v>
      </c>
      <c r="F59" s="166">
        <v>120000000</v>
      </c>
      <c r="G59" s="166">
        <f t="shared" si="0"/>
        <v>240000000</v>
      </c>
      <c r="H59" s="166">
        <v>60000000</v>
      </c>
      <c r="I59" s="166"/>
      <c r="J59" s="166"/>
      <c r="K59" s="166"/>
      <c r="L59" s="166"/>
      <c r="M59" s="166">
        <v>60000000</v>
      </c>
      <c r="N59" s="166"/>
      <c r="O59" s="166"/>
      <c r="P59" s="166"/>
      <c r="Q59" s="166"/>
      <c r="R59" s="166"/>
      <c r="S59" s="166">
        <f t="shared" si="3"/>
        <v>120000000</v>
      </c>
    </row>
    <row r="60" spans="1:19" ht="20.45">
      <c r="A60" s="642"/>
      <c r="B60" s="645"/>
      <c r="C60" s="164" t="s">
        <v>982</v>
      </c>
      <c r="D60" s="164" t="s">
        <v>375</v>
      </c>
      <c r="E60" s="165">
        <v>4</v>
      </c>
      <c r="F60" s="166">
        <v>60000000</v>
      </c>
      <c r="G60" s="166">
        <f t="shared" si="0"/>
        <v>240000000</v>
      </c>
      <c r="H60" s="166"/>
      <c r="I60" s="166"/>
      <c r="J60" s="166"/>
      <c r="K60" s="166"/>
      <c r="L60" s="166"/>
      <c r="M60" s="166">
        <v>120000000</v>
      </c>
      <c r="N60" s="166"/>
      <c r="O60" s="166"/>
      <c r="P60" s="166"/>
      <c r="Q60" s="166"/>
      <c r="R60" s="166"/>
      <c r="S60" s="166">
        <f t="shared" si="3"/>
        <v>120000000</v>
      </c>
    </row>
    <row r="61" spans="1:19">
      <c r="A61" s="642"/>
      <c r="B61" s="645"/>
      <c r="C61" s="164" t="s">
        <v>493</v>
      </c>
      <c r="D61" s="164" t="s">
        <v>494</v>
      </c>
      <c r="E61" s="165">
        <v>20</v>
      </c>
      <c r="F61" s="166">
        <v>4000000</v>
      </c>
      <c r="G61" s="166">
        <f t="shared" si="0"/>
        <v>80000000</v>
      </c>
      <c r="H61" s="166"/>
      <c r="I61" s="166"/>
      <c r="J61" s="166"/>
      <c r="K61" s="166"/>
      <c r="L61" s="166"/>
      <c r="M61" s="166">
        <v>40000000</v>
      </c>
      <c r="N61" s="166"/>
      <c r="O61" s="166"/>
      <c r="P61" s="166"/>
      <c r="Q61" s="166"/>
      <c r="R61" s="166"/>
      <c r="S61" s="166">
        <f t="shared" si="3"/>
        <v>40000000</v>
      </c>
    </row>
    <row r="62" spans="1:19" ht="20.45">
      <c r="A62" s="642"/>
      <c r="B62" s="646"/>
      <c r="C62" s="164" t="s">
        <v>370</v>
      </c>
      <c r="D62" s="164" t="s">
        <v>983</v>
      </c>
      <c r="E62" s="165">
        <v>5</v>
      </c>
      <c r="F62" s="166">
        <v>60000000</v>
      </c>
      <c r="G62" s="166">
        <f t="shared" si="0"/>
        <v>300000000</v>
      </c>
      <c r="H62" s="166"/>
      <c r="I62" s="166"/>
      <c r="J62" s="166"/>
      <c r="K62" s="166"/>
      <c r="L62" s="166"/>
      <c r="M62" s="166">
        <v>120000000</v>
      </c>
      <c r="N62" s="166"/>
      <c r="O62" s="166"/>
      <c r="P62" s="166"/>
      <c r="Q62" s="166"/>
      <c r="R62" s="166"/>
      <c r="S62" s="166">
        <f t="shared" si="3"/>
        <v>120000000</v>
      </c>
    </row>
    <row r="63" spans="1:19" ht="11.25" customHeight="1">
      <c r="A63" s="642"/>
      <c r="B63" s="645" t="s">
        <v>754</v>
      </c>
      <c r="C63" s="169" t="s">
        <v>756</v>
      </c>
      <c r="D63" s="169" t="s">
        <v>756</v>
      </c>
      <c r="E63" s="170">
        <v>1</v>
      </c>
      <c r="F63" s="171">
        <v>280000000</v>
      </c>
      <c r="G63" s="171">
        <f t="shared" si="0"/>
        <v>280000000</v>
      </c>
      <c r="H63" s="171">
        <v>100000000</v>
      </c>
      <c r="I63" s="171"/>
      <c r="J63" s="171"/>
      <c r="K63" s="171"/>
      <c r="L63" s="171"/>
      <c r="M63" s="171">
        <v>100000000</v>
      </c>
      <c r="N63" s="171"/>
      <c r="O63" s="171"/>
      <c r="P63" s="171"/>
      <c r="Q63" s="171"/>
      <c r="R63" s="171"/>
      <c r="S63" s="166">
        <f t="shared" si="3"/>
        <v>200000000</v>
      </c>
    </row>
    <row r="64" spans="1:19">
      <c r="A64" s="642"/>
      <c r="B64" s="645"/>
      <c r="C64" s="164" t="s">
        <v>211</v>
      </c>
      <c r="D64" s="164" t="s">
        <v>211</v>
      </c>
      <c r="E64" s="165">
        <v>1</v>
      </c>
      <c r="F64" s="166">
        <v>100000000</v>
      </c>
      <c r="G64" s="166">
        <f t="shared" si="0"/>
        <v>100000000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>
        <f t="shared" si="3"/>
        <v>0</v>
      </c>
    </row>
    <row r="65" spans="1:19">
      <c r="A65" s="642"/>
      <c r="B65" s="645"/>
      <c r="C65" s="164" t="s">
        <v>212</v>
      </c>
      <c r="D65" s="164" t="s">
        <v>212</v>
      </c>
      <c r="E65" s="165">
        <v>1</v>
      </c>
      <c r="F65" s="166">
        <v>80000000</v>
      </c>
      <c r="G65" s="166">
        <f t="shared" si="0"/>
        <v>80000000</v>
      </c>
      <c r="H65" s="166"/>
      <c r="I65" s="166"/>
      <c r="J65" s="166"/>
      <c r="K65" s="166"/>
      <c r="L65" s="166"/>
      <c r="M65" s="166">
        <v>80000000</v>
      </c>
      <c r="N65" s="166"/>
      <c r="O65" s="166"/>
      <c r="P65" s="166"/>
      <c r="Q65" s="166"/>
      <c r="R65" s="166"/>
      <c r="S65" s="166">
        <f t="shared" si="3"/>
        <v>80000000</v>
      </c>
    </row>
    <row r="66" spans="1:19" ht="20.45">
      <c r="A66" s="642"/>
      <c r="B66" s="645"/>
      <c r="C66" s="164" t="s">
        <v>213</v>
      </c>
      <c r="D66" s="164" t="s">
        <v>214</v>
      </c>
      <c r="E66" s="165">
        <v>4</v>
      </c>
      <c r="F66" s="166">
        <v>155000000</v>
      </c>
      <c r="G66" s="166">
        <f t="shared" si="0"/>
        <v>620000000</v>
      </c>
      <c r="H66" s="166">
        <v>110000000</v>
      </c>
      <c r="I66" s="166"/>
      <c r="J66" s="166"/>
      <c r="K66" s="166"/>
      <c r="L66" s="166"/>
      <c r="M66" s="166">
        <v>80000000</v>
      </c>
      <c r="N66" s="166"/>
      <c r="O66" s="166"/>
      <c r="P66" s="166"/>
      <c r="Q66" s="166"/>
      <c r="R66" s="166"/>
      <c r="S66" s="166">
        <f t="shared" si="3"/>
        <v>190000000</v>
      </c>
    </row>
    <row r="67" spans="1:19" ht="30.6">
      <c r="A67" s="642"/>
      <c r="B67" s="645"/>
      <c r="C67" s="164" t="s">
        <v>215</v>
      </c>
      <c r="D67" s="164" t="s">
        <v>216</v>
      </c>
      <c r="E67" s="165">
        <v>4</v>
      </c>
      <c r="F67" s="166">
        <v>50000000</v>
      </c>
      <c r="G67" s="166">
        <f t="shared" si="0"/>
        <v>200000000</v>
      </c>
      <c r="H67" s="166"/>
      <c r="I67" s="166"/>
      <c r="J67" s="166"/>
      <c r="K67" s="166"/>
      <c r="L67" s="166"/>
      <c r="M67" s="166">
        <v>75000000</v>
      </c>
      <c r="N67" s="166"/>
      <c r="O67" s="166"/>
      <c r="P67" s="166"/>
      <c r="Q67" s="166"/>
      <c r="R67" s="166"/>
      <c r="S67" s="166">
        <f t="shared" si="3"/>
        <v>75000000</v>
      </c>
    </row>
    <row r="68" spans="1:19" ht="20.45">
      <c r="A68" s="642"/>
      <c r="B68" s="645"/>
      <c r="C68" s="164" t="s">
        <v>217</v>
      </c>
      <c r="D68" s="164" t="s">
        <v>218</v>
      </c>
      <c r="E68" s="165">
        <v>3</v>
      </c>
      <c r="F68" s="166">
        <v>50000000</v>
      </c>
      <c r="G68" s="166">
        <f t="shared" ref="G68:G131" si="4">+E68*F68</f>
        <v>150000000</v>
      </c>
      <c r="H68" s="166">
        <v>35000000</v>
      </c>
      <c r="I68" s="166"/>
      <c r="J68" s="166"/>
      <c r="K68" s="166"/>
      <c r="L68" s="166"/>
      <c r="M68" s="166">
        <v>20000000</v>
      </c>
      <c r="N68" s="166"/>
      <c r="O68" s="166"/>
      <c r="P68" s="166"/>
      <c r="Q68" s="166"/>
      <c r="R68" s="166"/>
      <c r="S68" s="166">
        <f t="shared" si="3"/>
        <v>55000000</v>
      </c>
    </row>
    <row r="69" spans="1:19" ht="20.45">
      <c r="A69" s="642"/>
      <c r="B69" s="645"/>
      <c r="C69" s="164" t="s">
        <v>759</v>
      </c>
      <c r="D69" s="164" t="s">
        <v>761</v>
      </c>
      <c r="E69" s="165">
        <v>3</v>
      </c>
      <c r="F69" s="166">
        <v>40000000</v>
      </c>
      <c r="G69" s="166">
        <f t="shared" si="4"/>
        <v>120000000</v>
      </c>
      <c r="H69" s="166">
        <v>40000000</v>
      </c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>
        <f t="shared" si="3"/>
        <v>40000000</v>
      </c>
    </row>
    <row r="70" spans="1:19">
      <c r="A70" s="642"/>
      <c r="B70" s="646"/>
      <c r="C70" s="164" t="s">
        <v>172</v>
      </c>
      <c r="D70" s="164" t="s">
        <v>172</v>
      </c>
      <c r="E70" s="165">
        <v>60</v>
      </c>
      <c r="F70" s="166">
        <v>1500000</v>
      </c>
      <c r="G70" s="166">
        <f t="shared" si="4"/>
        <v>90000000</v>
      </c>
      <c r="H70" s="166"/>
      <c r="I70" s="166"/>
      <c r="J70" s="166"/>
      <c r="K70" s="166"/>
      <c r="L70" s="166"/>
      <c r="M70" s="166">
        <v>30000000</v>
      </c>
      <c r="N70" s="166"/>
      <c r="O70" s="166"/>
      <c r="P70" s="166"/>
      <c r="Q70" s="166"/>
      <c r="R70" s="166"/>
      <c r="S70" s="166">
        <f t="shared" si="3"/>
        <v>30000000</v>
      </c>
    </row>
    <row r="71" spans="1:19" ht="30.6">
      <c r="A71" s="642"/>
      <c r="B71" s="647" t="s">
        <v>919</v>
      </c>
      <c r="C71" s="164" t="s">
        <v>417</v>
      </c>
      <c r="D71" s="164" t="s">
        <v>418</v>
      </c>
      <c r="E71" s="165">
        <v>1</v>
      </c>
      <c r="F71" s="166">
        <v>50000000</v>
      </c>
      <c r="G71" s="166">
        <f t="shared" si="4"/>
        <v>50000000</v>
      </c>
      <c r="H71" s="166"/>
      <c r="I71" s="166"/>
      <c r="J71" s="166"/>
      <c r="K71" s="166"/>
      <c r="L71" s="166"/>
      <c r="M71" s="166">
        <v>50000000</v>
      </c>
      <c r="N71" s="166"/>
      <c r="O71" s="166"/>
      <c r="P71" s="166"/>
      <c r="Q71" s="166"/>
      <c r="R71" s="166"/>
      <c r="S71" s="166">
        <f t="shared" si="3"/>
        <v>50000000</v>
      </c>
    </row>
    <row r="72" spans="1:19" ht="30.6">
      <c r="A72" s="642"/>
      <c r="B72" s="645"/>
      <c r="C72" s="164" t="s">
        <v>419</v>
      </c>
      <c r="D72" s="164" t="s">
        <v>340</v>
      </c>
      <c r="E72" s="165">
        <v>2</v>
      </c>
      <c r="F72" s="166">
        <v>60000000</v>
      </c>
      <c r="G72" s="166">
        <f t="shared" si="4"/>
        <v>120000000</v>
      </c>
      <c r="H72" s="166">
        <v>30000000</v>
      </c>
      <c r="I72" s="166"/>
      <c r="J72" s="166"/>
      <c r="K72" s="166"/>
      <c r="L72" s="166"/>
      <c r="M72" s="166">
        <v>30000000</v>
      </c>
      <c r="N72" s="166"/>
      <c r="O72" s="166"/>
      <c r="P72" s="166"/>
      <c r="Q72" s="166"/>
      <c r="R72" s="166"/>
      <c r="S72" s="166">
        <f t="shared" si="3"/>
        <v>60000000</v>
      </c>
    </row>
    <row r="73" spans="1:19" ht="30.6">
      <c r="A73" s="642"/>
      <c r="B73" s="645"/>
      <c r="C73" s="164" t="s">
        <v>923</v>
      </c>
      <c r="D73" s="164" t="s">
        <v>423</v>
      </c>
      <c r="E73" s="165">
        <v>2</v>
      </c>
      <c r="F73" s="166">
        <v>40000000</v>
      </c>
      <c r="G73" s="166">
        <f t="shared" si="4"/>
        <v>80000000</v>
      </c>
      <c r="H73" s="166">
        <v>20000000</v>
      </c>
      <c r="I73" s="166"/>
      <c r="J73" s="166"/>
      <c r="K73" s="166"/>
      <c r="L73" s="166"/>
      <c r="M73" s="166">
        <v>20000000</v>
      </c>
      <c r="N73" s="166"/>
      <c r="O73" s="166"/>
      <c r="P73" s="166"/>
      <c r="Q73" s="166"/>
      <c r="R73" s="166"/>
      <c r="S73" s="166">
        <f t="shared" si="3"/>
        <v>40000000</v>
      </c>
    </row>
    <row r="74" spans="1:19" ht="30.6">
      <c r="A74" s="642"/>
      <c r="B74" s="645"/>
      <c r="C74" s="164" t="s">
        <v>772</v>
      </c>
      <c r="D74" s="164" t="s">
        <v>774</v>
      </c>
      <c r="E74" s="165">
        <v>1</v>
      </c>
      <c r="F74" s="166">
        <v>400000000</v>
      </c>
      <c r="G74" s="166">
        <f t="shared" si="4"/>
        <v>400000000</v>
      </c>
      <c r="H74" s="166">
        <v>100000000</v>
      </c>
      <c r="I74" s="166"/>
      <c r="J74" s="166"/>
      <c r="K74" s="166"/>
      <c r="L74" s="166"/>
      <c r="M74" s="166">
        <v>100000000</v>
      </c>
      <c r="N74" s="166"/>
      <c r="O74" s="166"/>
      <c r="P74" s="166"/>
      <c r="Q74" s="166"/>
      <c r="R74" s="166"/>
      <c r="S74" s="166">
        <f t="shared" si="3"/>
        <v>200000000</v>
      </c>
    </row>
    <row r="75" spans="1:19" ht="20.45">
      <c r="A75" s="642"/>
      <c r="B75" s="645"/>
      <c r="C75" s="164" t="s">
        <v>924</v>
      </c>
      <c r="D75" s="164" t="s">
        <v>925</v>
      </c>
      <c r="E75" s="165">
        <v>3</v>
      </c>
      <c r="F75" s="166">
        <v>70000000</v>
      </c>
      <c r="G75" s="166">
        <f t="shared" si="4"/>
        <v>210000000</v>
      </c>
      <c r="H75" s="166">
        <v>40000000</v>
      </c>
      <c r="I75" s="166"/>
      <c r="J75" s="166"/>
      <c r="K75" s="166"/>
      <c r="L75" s="166"/>
      <c r="M75" s="166">
        <v>30000000</v>
      </c>
      <c r="N75" s="166"/>
      <c r="O75" s="166"/>
      <c r="P75" s="166"/>
      <c r="Q75" s="166"/>
      <c r="R75" s="166"/>
      <c r="S75" s="166">
        <f t="shared" si="3"/>
        <v>70000000</v>
      </c>
    </row>
    <row r="76" spans="1:19" ht="20.45">
      <c r="A76" s="642"/>
      <c r="B76" s="645"/>
      <c r="C76" s="164" t="s">
        <v>1208</v>
      </c>
      <c r="D76" s="164" t="s">
        <v>1210</v>
      </c>
      <c r="E76" s="165">
        <v>3</v>
      </c>
      <c r="F76" s="166">
        <v>80000000</v>
      </c>
      <c r="G76" s="166">
        <f t="shared" si="4"/>
        <v>240000000</v>
      </c>
      <c r="H76" s="166">
        <v>50000000</v>
      </c>
      <c r="I76" s="166"/>
      <c r="J76" s="166"/>
      <c r="K76" s="166"/>
      <c r="L76" s="166"/>
      <c r="M76" s="166">
        <v>55000000</v>
      </c>
      <c r="N76" s="166"/>
      <c r="O76" s="166"/>
      <c r="P76" s="166"/>
      <c r="Q76" s="166"/>
      <c r="R76" s="166"/>
      <c r="S76" s="166">
        <f t="shared" si="3"/>
        <v>105000000</v>
      </c>
    </row>
    <row r="77" spans="1:19" ht="20.45">
      <c r="A77" s="642"/>
      <c r="B77" s="646"/>
      <c r="C77" s="164" t="s">
        <v>928</v>
      </c>
      <c r="D77" s="164" t="s">
        <v>977</v>
      </c>
      <c r="E77" s="165">
        <v>1</v>
      </c>
      <c r="F77" s="166">
        <v>80000000</v>
      </c>
      <c r="G77" s="166">
        <f t="shared" si="4"/>
        <v>80000000</v>
      </c>
      <c r="H77" s="166">
        <v>80000000</v>
      </c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>
        <f t="shared" si="3"/>
        <v>80000000</v>
      </c>
    </row>
    <row r="78" spans="1:19" ht="11.25" customHeight="1">
      <c r="A78" s="642"/>
      <c r="B78" s="647" t="s">
        <v>791</v>
      </c>
      <c r="C78" s="164" t="s">
        <v>254</v>
      </c>
      <c r="D78" s="164" t="s">
        <v>255</v>
      </c>
      <c r="E78" s="165">
        <v>48</v>
      </c>
      <c r="F78" s="166">
        <v>6000000</v>
      </c>
      <c r="G78" s="166">
        <f t="shared" si="4"/>
        <v>288000000</v>
      </c>
      <c r="H78" s="166">
        <v>73000000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>
        <f t="shared" si="3"/>
        <v>73000000</v>
      </c>
    </row>
    <row r="79" spans="1:19" ht="20.45">
      <c r="A79" s="642"/>
      <c r="B79" s="645"/>
      <c r="C79" s="164" t="s">
        <v>256</v>
      </c>
      <c r="D79" s="164" t="s">
        <v>257</v>
      </c>
      <c r="E79" s="165">
        <v>48</v>
      </c>
      <c r="F79" s="166">
        <v>6000000</v>
      </c>
      <c r="G79" s="166">
        <f t="shared" si="4"/>
        <v>288000000</v>
      </c>
      <c r="H79" s="166">
        <v>73000000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>
        <f t="shared" si="3"/>
        <v>73000000</v>
      </c>
    </row>
    <row r="80" spans="1:19" ht="20.45">
      <c r="A80" s="642"/>
      <c r="B80" s="645"/>
      <c r="C80" s="164" t="s">
        <v>258</v>
      </c>
      <c r="D80" s="164" t="s">
        <v>259</v>
      </c>
      <c r="E80" s="165">
        <v>16</v>
      </c>
      <c r="F80" s="166">
        <v>10000000</v>
      </c>
      <c r="G80" s="166">
        <f t="shared" si="4"/>
        <v>160000000</v>
      </c>
      <c r="H80" s="166">
        <v>30000000</v>
      </c>
      <c r="I80" s="166"/>
      <c r="J80" s="166"/>
      <c r="K80" s="166">
        <v>10000000</v>
      </c>
      <c r="L80" s="166"/>
      <c r="M80" s="166"/>
      <c r="N80" s="166"/>
      <c r="O80" s="166"/>
      <c r="P80" s="166"/>
      <c r="Q80" s="166"/>
      <c r="R80" s="166"/>
      <c r="S80" s="166">
        <f t="shared" si="3"/>
        <v>40000000</v>
      </c>
    </row>
    <row r="81" spans="1:19" ht="30.6">
      <c r="A81" s="642"/>
      <c r="B81" s="645"/>
      <c r="C81" s="164" t="s">
        <v>260</v>
      </c>
      <c r="D81" s="164" t="s">
        <v>261</v>
      </c>
      <c r="E81" s="165">
        <v>3</v>
      </c>
      <c r="F81" s="166">
        <v>20000000</v>
      </c>
      <c r="G81" s="166">
        <f t="shared" si="4"/>
        <v>60000000</v>
      </c>
      <c r="H81" s="166">
        <v>20000000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>
        <f t="shared" si="3"/>
        <v>20000000</v>
      </c>
    </row>
    <row r="82" spans="1:19" ht="40.9">
      <c r="A82" s="642"/>
      <c r="B82" s="646"/>
      <c r="C82" s="164" t="s">
        <v>792</v>
      </c>
      <c r="D82" s="164" t="s">
        <v>794</v>
      </c>
      <c r="E82" s="165">
        <v>1</v>
      </c>
      <c r="F82" s="166">
        <v>400000000</v>
      </c>
      <c r="G82" s="166">
        <f t="shared" si="4"/>
        <v>400000000</v>
      </c>
      <c r="H82" s="166">
        <v>200000000</v>
      </c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>
        <f t="shared" si="3"/>
        <v>200000000</v>
      </c>
    </row>
    <row r="83" spans="1:19" ht="51">
      <c r="A83" s="642"/>
      <c r="B83" s="647" t="s">
        <v>926</v>
      </c>
      <c r="C83" s="164" t="s">
        <v>932</v>
      </c>
      <c r="D83" s="164" t="s">
        <v>934</v>
      </c>
      <c r="E83" s="165">
        <v>3</v>
      </c>
      <c r="F83" s="166">
        <v>10000000</v>
      </c>
      <c r="G83" s="166">
        <f t="shared" si="4"/>
        <v>30000000</v>
      </c>
      <c r="H83" s="166">
        <v>10000000</v>
      </c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>
        <f t="shared" si="3"/>
        <v>10000000</v>
      </c>
    </row>
    <row r="84" spans="1:19" ht="20.45">
      <c r="A84" s="642"/>
      <c r="B84" s="645"/>
      <c r="C84" s="164" t="s">
        <v>225</v>
      </c>
      <c r="D84" s="164" t="s">
        <v>767</v>
      </c>
      <c r="E84" s="165">
        <v>1</v>
      </c>
      <c r="F84" s="166">
        <v>20000000</v>
      </c>
      <c r="G84" s="166">
        <f t="shared" si="4"/>
        <v>20000000</v>
      </c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>
        <f t="shared" si="3"/>
        <v>0</v>
      </c>
    </row>
    <row r="85" spans="1:19" ht="40.9">
      <c r="A85" s="642"/>
      <c r="B85" s="645"/>
      <c r="C85" s="164" t="s">
        <v>936</v>
      </c>
      <c r="D85" s="164" t="s">
        <v>465</v>
      </c>
      <c r="E85" s="165">
        <v>3000</v>
      </c>
      <c r="F85" s="166">
        <v>409667</v>
      </c>
      <c r="G85" s="166">
        <f t="shared" si="4"/>
        <v>1229001000</v>
      </c>
      <c r="H85" s="166">
        <v>70000000</v>
      </c>
      <c r="I85" s="166"/>
      <c r="J85" s="166"/>
      <c r="K85" s="166">
        <v>320000000</v>
      </c>
      <c r="L85" s="166"/>
      <c r="M85" s="166"/>
      <c r="N85" s="166"/>
      <c r="O85" s="166"/>
      <c r="P85" s="166"/>
      <c r="Q85" s="166"/>
      <c r="R85" s="166"/>
      <c r="S85" s="166">
        <f t="shared" si="3"/>
        <v>390000000</v>
      </c>
    </row>
    <row r="86" spans="1:19" ht="20.45">
      <c r="A86" s="642"/>
      <c r="B86" s="645"/>
      <c r="C86" s="164" t="s">
        <v>938</v>
      </c>
      <c r="D86" s="164" t="s">
        <v>432</v>
      </c>
      <c r="E86" s="165">
        <v>25000</v>
      </c>
      <c r="F86" s="166">
        <v>3951660.3678323999</v>
      </c>
      <c r="G86" s="166">
        <f t="shared" si="4"/>
        <v>98791509195.809998</v>
      </c>
      <c r="H86" s="166">
        <v>45000000</v>
      </c>
      <c r="I86" s="166"/>
      <c r="J86" s="166"/>
      <c r="K86" s="166">
        <v>11200000000</v>
      </c>
      <c r="L86" s="166"/>
      <c r="M86" s="166"/>
      <c r="N86" s="166"/>
      <c r="O86" s="166"/>
      <c r="P86" s="166">
        <v>300000000</v>
      </c>
      <c r="Q86" s="166"/>
      <c r="R86" s="166">
        <v>14000000000</v>
      </c>
      <c r="S86" s="166">
        <f t="shared" si="3"/>
        <v>25545000000</v>
      </c>
    </row>
    <row r="87" spans="1:19" ht="20.45">
      <c r="A87" s="642"/>
      <c r="B87" s="645"/>
      <c r="C87" s="164" t="s">
        <v>434</v>
      </c>
      <c r="D87" s="164" t="s">
        <v>434</v>
      </c>
      <c r="E87" s="165">
        <v>2</v>
      </c>
      <c r="F87" s="166">
        <v>300000000</v>
      </c>
      <c r="G87" s="166">
        <f t="shared" si="4"/>
        <v>600000000</v>
      </c>
      <c r="H87" s="166">
        <v>100000000</v>
      </c>
      <c r="I87" s="166"/>
      <c r="J87" s="166"/>
      <c r="K87" s="166"/>
      <c r="L87" s="166"/>
      <c r="M87" s="166"/>
      <c r="N87" s="166"/>
      <c r="O87" s="166"/>
      <c r="P87" s="166">
        <v>100000000</v>
      </c>
      <c r="Q87" s="166"/>
      <c r="R87" s="166">
        <v>100000000</v>
      </c>
      <c r="S87" s="166">
        <f t="shared" si="3"/>
        <v>300000000</v>
      </c>
    </row>
    <row r="88" spans="1:19" ht="20.45">
      <c r="A88" s="642"/>
      <c r="B88" s="645"/>
      <c r="C88" s="164" t="s">
        <v>435</v>
      </c>
      <c r="D88" s="164" t="s">
        <v>940</v>
      </c>
      <c r="E88" s="165">
        <v>2</v>
      </c>
      <c r="F88" s="166">
        <v>200000000</v>
      </c>
      <c r="G88" s="166">
        <f t="shared" si="4"/>
        <v>400000000</v>
      </c>
      <c r="H88" s="166">
        <v>100000000</v>
      </c>
      <c r="I88" s="166"/>
      <c r="J88" s="166"/>
      <c r="K88" s="166">
        <v>100000000</v>
      </c>
      <c r="L88" s="166"/>
      <c r="M88" s="166"/>
      <c r="N88" s="166"/>
      <c r="O88" s="166"/>
      <c r="P88" s="166"/>
      <c r="Q88" s="166"/>
      <c r="R88" s="166"/>
      <c r="S88" s="166">
        <f t="shared" si="3"/>
        <v>200000000</v>
      </c>
    </row>
    <row r="89" spans="1:19" ht="20.45">
      <c r="A89" s="642"/>
      <c r="B89" s="645"/>
      <c r="C89" s="164" t="s">
        <v>941</v>
      </c>
      <c r="D89" s="164" t="s">
        <v>941</v>
      </c>
      <c r="E89" s="165">
        <v>2</v>
      </c>
      <c r="F89" s="166">
        <v>1500000000</v>
      </c>
      <c r="G89" s="166">
        <f t="shared" si="4"/>
        <v>3000000000</v>
      </c>
      <c r="H89" s="166"/>
      <c r="I89" s="166"/>
      <c r="J89" s="166"/>
      <c r="K89" s="166">
        <v>100000000</v>
      </c>
      <c r="L89" s="166"/>
      <c r="M89" s="166"/>
      <c r="N89" s="166"/>
      <c r="O89" s="166"/>
      <c r="P89" s="166">
        <v>100000000</v>
      </c>
      <c r="Q89" s="166"/>
      <c r="R89" s="166">
        <v>300000000</v>
      </c>
      <c r="S89" s="166">
        <f t="shared" si="3"/>
        <v>500000000</v>
      </c>
    </row>
    <row r="90" spans="1:19" ht="20.45">
      <c r="A90" s="642"/>
      <c r="B90" s="646"/>
      <c r="C90" s="164" t="s">
        <v>942</v>
      </c>
      <c r="D90" s="164" t="s">
        <v>942</v>
      </c>
      <c r="E90" s="165">
        <v>2</v>
      </c>
      <c r="F90" s="166">
        <v>200000000</v>
      </c>
      <c r="G90" s="166">
        <f t="shared" si="4"/>
        <v>400000000</v>
      </c>
      <c r="H90" s="166">
        <v>50000000</v>
      </c>
      <c r="I90" s="166"/>
      <c r="J90" s="166"/>
      <c r="K90" s="166">
        <v>50000000</v>
      </c>
      <c r="L90" s="166"/>
      <c r="M90" s="166"/>
      <c r="N90" s="166"/>
      <c r="O90" s="166"/>
      <c r="P90" s="166"/>
      <c r="Q90" s="166"/>
      <c r="R90" s="166">
        <v>100000000</v>
      </c>
      <c r="S90" s="166">
        <f t="shared" si="3"/>
        <v>200000000</v>
      </c>
    </row>
    <row r="91" spans="1:19" ht="40.9">
      <c r="A91" s="642"/>
      <c r="B91" s="647" t="s">
        <v>943</v>
      </c>
      <c r="C91" s="164" t="s">
        <v>456</v>
      </c>
      <c r="D91" s="164" t="s">
        <v>457</v>
      </c>
      <c r="E91" s="165">
        <v>4</v>
      </c>
      <c r="F91" s="166">
        <v>30000000</v>
      </c>
      <c r="G91" s="166">
        <f t="shared" si="4"/>
        <v>120000000</v>
      </c>
      <c r="H91" s="166"/>
      <c r="I91" s="166"/>
      <c r="J91" s="166"/>
      <c r="K91" s="166">
        <v>31000000</v>
      </c>
      <c r="L91" s="166"/>
      <c r="M91" s="166"/>
      <c r="N91" s="166"/>
      <c r="O91" s="166"/>
      <c r="P91" s="166"/>
      <c r="Q91" s="166"/>
      <c r="R91" s="166"/>
      <c r="S91" s="166">
        <f t="shared" si="3"/>
        <v>31000000</v>
      </c>
    </row>
    <row r="92" spans="1:19" ht="40.9">
      <c r="A92" s="642"/>
      <c r="B92" s="645"/>
      <c r="C92" s="164" t="s">
        <v>458</v>
      </c>
      <c r="D92" s="164" t="s">
        <v>459</v>
      </c>
      <c r="E92" s="165">
        <v>4</v>
      </c>
      <c r="F92" s="166">
        <v>60000000</v>
      </c>
      <c r="G92" s="166">
        <f t="shared" si="4"/>
        <v>240000000</v>
      </c>
      <c r="H92" s="166"/>
      <c r="I92" s="166"/>
      <c r="J92" s="166"/>
      <c r="K92" s="166">
        <v>61000000</v>
      </c>
      <c r="L92" s="166"/>
      <c r="M92" s="166"/>
      <c r="N92" s="166"/>
      <c r="O92" s="166"/>
      <c r="P92" s="166"/>
      <c r="Q92" s="166"/>
      <c r="R92" s="166"/>
      <c r="S92" s="166">
        <f t="shared" si="3"/>
        <v>61000000</v>
      </c>
    </row>
    <row r="93" spans="1:19" ht="40.9">
      <c r="A93" s="642"/>
      <c r="B93" s="645"/>
      <c r="C93" s="164" t="s">
        <v>460</v>
      </c>
      <c r="D93" s="164" t="s">
        <v>461</v>
      </c>
      <c r="E93" s="165">
        <v>4</v>
      </c>
      <c r="F93" s="166">
        <v>200000000</v>
      </c>
      <c r="G93" s="166">
        <f t="shared" si="4"/>
        <v>800000000</v>
      </c>
      <c r="H93" s="166"/>
      <c r="I93" s="166"/>
      <c r="J93" s="166"/>
      <c r="K93" s="166">
        <v>200000000</v>
      </c>
      <c r="L93" s="166"/>
      <c r="M93" s="166"/>
      <c r="N93" s="166"/>
      <c r="O93" s="166"/>
      <c r="P93" s="166"/>
      <c r="Q93" s="166"/>
      <c r="R93" s="166"/>
      <c r="S93" s="166">
        <f t="shared" si="3"/>
        <v>200000000</v>
      </c>
    </row>
    <row r="94" spans="1:19" ht="51">
      <c r="A94" s="642"/>
      <c r="B94" s="645"/>
      <c r="C94" s="164" t="s">
        <v>462</v>
      </c>
      <c r="D94" s="164" t="s">
        <v>463</v>
      </c>
      <c r="E94" s="165">
        <v>4</v>
      </c>
      <c r="F94" s="166">
        <v>40000000</v>
      </c>
      <c r="G94" s="166">
        <f t="shared" si="4"/>
        <v>160000000</v>
      </c>
      <c r="H94" s="166"/>
      <c r="I94" s="166"/>
      <c r="J94" s="166"/>
      <c r="K94" s="166">
        <v>60000000</v>
      </c>
      <c r="L94" s="166"/>
      <c r="M94" s="166"/>
      <c r="N94" s="166"/>
      <c r="O94" s="166"/>
      <c r="P94" s="166"/>
      <c r="Q94" s="166"/>
      <c r="R94" s="166"/>
      <c r="S94" s="166">
        <f t="shared" si="3"/>
        <v>60000000</v>
      </c>
    </row>
    <row r="95" spans="1:19" ht="30.6">
      <c r="A95" s="642"/>
      <c r="B95" s="645"/>
      <c r="C95" s="164" t="s">
        <v>466</v>
      </c>
      <c r="D95" s="164" t="s">
        <v>465</v>
      </c>
      <c r="E95" s="165">
        <v>50</v>
      </c>
      <c r="F95" s="166">
        <v>1000000</v>
      </c>
      <c r="G95" s="166">
        <f t="shared" si="4"/>
        <v>50000000</v>
      </c>
      <c r="H95" s="166"/>
      <c r="I95" s="166"/>
      <c r="J95" s="166"/>
      <c r="K95" s="166">
        <v>20000000</v>
      </c>
      <c r="L95" s="166"/>
      <c r="M95" s="166"/>
      <c r="N95" s="166"/>
      <c r="O95" s="166"/>
      <c r="P95" s="166"/>
      <c r="Q95" s="166"/>
      <c r="R95" s="166"/>
      <c r="S95" s="166">
        <f t="shared" si="3"/>
        <v>20000000</v>
      </c>
    </row>
    <row r="96" spans="1:19" ht="30.6">
      <c r="A96" s="642"/>
      <c r="B96" s="645"/>
      <c r="C96" s="164" t="s">
        <v>467</v>
      </c>
      <c r="D96" s="164" t="s">
        <v>468</v>
      </c>
      <c r="E96" s="165">
        <v>4</v>
      </c>
      <c r="F96" s="166">
        <v>60000000</v>
      </c>
      <c r="G96" s="166">
        <f t="shared" si="4"/>
        <v>240000000</v>
      </c>
      <c r="H96" s="166"/>
      <c r="I96" s="166"/>
      <c r="J96" s="166"/>
      <c r="K96" s="166">
        <v>65000000</v>
      </c>
      <c r="L96" s="166"/>
      <c r="M96" s="166"/>
      <c r="N96" s="166"/>
      <c r="O96" s="166"/>
      <c r="P96" s="166"/>
      <c r="Q96" s="166"/>
      <c r="R96" s="166"/>
      <c r="S96" s="166">
        <f t="shared" si="3"/>
        <v>65000000</v>
      </c>
    </row>
    <row r="97" spans="1:19" ht="40.9">
      <c r="A97" s="642"/>
      <c r="B97" s="645"/>
      <c r="C97" s="164" t="s">
        <v>469</v>
      </c>
      <c r="D97" s="164" t="s">
        <v>470</v>
      </c>
      <c r="E97" s="165">
        <v>4</v>
      </c>
      <c r="F97" s="166">
        <v>20000000</v>
      </c>
      <c r="G97" s="166">
        <f t="shared" si="4"/>
        <v>80000000</v>
      </c>
      <c r="H97" s="166"/>
      <c r="I97" s="166"/>
      <c r="J97" s="166"/>
      <c r="K97" s="166">
        <v>25700000</v>
      </c>
      <c r="L97" s="166"/>
      <c r="M97" s="166"/>
      <c r="N97" s="166"/>
      <c r="O97" s="166"/>
      <c r="P97" s="166"/>
      <c r="Q97" s="166"/>
      <c r="R97" s="166"/>
      <c r="S97" s="166">
        <f t="shared" si="3"/>
        <v>25700000</v>
      </c>
    </row>
    <row r="98" spans="1:19" ht="30.6">
      <c r="A98" s="642"/>
      <c r="B98" s="645"/>
      <c r="C98" s="164" t="s">
        <v>953</v>
      </c>
      <c r="D98" s="164" t="s">
        <v>472</v>
      </c>
      <c r="E98" s="165">
        <v>4</v>
      </c>
      <c r="F98" s="166">
        <v>35000000</v>
      </c>
      <c r="G98" s="166">
        <f t="shared" si="4"/>
        <v>140000000</v>
      </c>
      <c r="H98" s="166"/>
      <c r="I98" s="166"/>
      <c r="J98" s="166"/>
      <c r="K98" s="166">
        <v>44400000</v>
      </c>
      <c r="L98" s="166"/>
      <c r="M98" s="166"/>
      <c r="N98" s="166"/>
      <c r="O98" s="166"/>
      <c r="P98" s="166"/>
      <c r="Q98" s="166"/>
      <c r="R98" s="166"/>
      <c r="S98" s="166">
        <f t="shared" si="3"/>
        <v>44400000</v>
      </c>
    </row>
    <row r="99" spans="1:19" ht="30.6">
      <c r="A99" s="642"/>
      <c r="B99" s="646"/>
      <c r="C99" s="164" t="s">
        <v>956</v>
      </c>
      <c r="D99" s="164" t="s">
        <v>474</v>
      </c>
      <c r="E99" s="165">
        <v>4</v>
      </c>
      <c r="F99" s="166">
        <v>50000000</v>
      </c>
      <c r="G99" s="166">
        <f t="shared" si="4"/>
        <v>200000000</v>
      </c>
      <c r="H99" s="166"/>
      <c r="I99" s="166"/>
      <c r="J99" s="166"/>
      <c r="K99" s="166">
        <v>60000000</v>
      </c>
      <c r="L99" s="166"/>
      <c r="M99" s="166"/>
      <c r="N99" s="166"/>
      <c r="O99" s="166"/>
      <c r="P99" s="166"/>
      <c r="Q99" s="166"/>
      <c r="R99" s="166"/>
      <c r="S99" s="166">
        <f t="shared" si="3"/>
        <v>60000000</v>
      </c>
    </row>
    <row r="100" spans="1:19" ht="33.75" customHeight="1">
      <c r="A100" s="642"/>
      <c r="B100" s="645" t="s">
        <v>984</v>
      </c>
      <c r="C100" s="164" t="s">
        <v>506</v>
      </c>
      <c r="D100" s="164" t="s">
        <v>507</v>
      </c>
      <c r="E100" s="165">
        <v>4</v>
      </c>
      <c r="F100" s="166">
        <v>85000000</v>
      </c>
      <c r="G100" s="166">
        <f t="shared" si="4"/>
        <v>340000000</v>
      </c>
      <c r="H100" s="166">
        <v>85000000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>
        <f t="shared" si="3"/>
        <v>85000000</v>
      </c>
    </row>
    <row r="101" spans="1:19" ht="20.45">
      <c r="A101" s="642"/>
      <c r="B101" s="645"/>
      <c r="C101" s="164" t="s">
        <v>509</v>
      </c>
      <c r="D101" s="164" t="s">
        <v>509</v>
      </c>
      <c r="E101" s="165">
        <v>50</v>
      </c>
      <c r="F101" s="166">
        <v>90000000</v>
      </c>
      <c r="G101" s="166">
        <f t="shared" si="4"/>
        <v>4500000000</v>
      </c>
      <c r="H101" s="166"/>
      <c r="I101" s="166"/>
      <c r="J101" s="166"/>
      <c r="K101" s="166"/>
      <c r="L101" s="166"/>
      <c r="M101" s="166">
        <v>500000000</v>
      </c>
      <c r="N101" s="166"/>
      <c r="O101" s="166"/>
      <c r="P101" s="166"/>
      <c r="Q101" s="166"/>
      <c r="R101" s="166">
        <v>2000000000</v>
      </c>
      <c r="S101" s="166">
        <f t="shared" si="3"/>
        <v>2500000000</v>
      </c>
    </row>
    <row r="102" spans="1:19" ht="20.45">
      <c r="A102" s="642"/>
      <c r="B102" s="646"/>
      <c r="C102" s="164" t="s">
        <v>500</v>
      </c>
      <c r="D102" s="164" t="s">
        <v>501</v>
      </c>
      <c r="E102" s="165">
        <v>50</v>
      </c>
      <c r="F102" s="166">
        <v>15000000</v>
      </c>
      <c r="G102" s="166">
        <f t="shared" si="4"/>
        <v>750000000</v>
      </c>
      <c r="H102" s="166">
        <v>100000000</v>
      </c>
      <c r="I102" s="166"/>
      <c r="J102" s="166"/>
      <c r="K102" s="166"/>
      <c r="L102" s="166"/>
      <c r="M102" s="166"/>
      <c r="N102" s="166"/>
      <c r="O102" s="166"/>
      <c r="P102" s="166">
        <v>100000000</v>
      </c>
      <c r="Q102" s="166"/>
      <c r="R102" s="166">
        <v>150000000</v>
      </c>
      <c r="S102" s="166">
        <f t="shared" si="3"/>
        <v>350000000</v>
      </c>
    </row>
    <row r="103" spans="1:19" ht="30.6">
      <c r="A103" s="642"/>
      <c r="B103" s="647" t="s">
        <v>764</v>
      </c>
      <c r="C103" s="164" t="s">
        <v>225</v>
      </c>
      <c r="D103" s="164" t="s">
        <v>226</v>
      </c>
      <c r="E103" s="165">
        <v>1</v>
      </c>
      <c r="F103" s="166">
        <v>100000000</v>
      </c>
      <c r="G103" s="166">
        <f t="shared" si="4"/>
        <v>100000000</v>
      </c>
      <c r="H103" s="166">
        <v>100000000</v>
      </c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>
        <f t="shared" si="3"/>
        <v>100000000</v>
      </c>
    </row>
    <row r="104" spans="1:19">
      <c r="A104" s="642"/>
      <c r="B104" s="645"/>
      <c r="C104" s="164" t="s">
        <v>227</v>
      </c>
      <c r="D104" s="164" t="s">
        <v>227</v>
      </c>
      <c r="E104" s="165">
        <v>3</v>
      </c>
      <c r="F104" s="166">
        <v>570000000</v>
      </c>
      <c r="G104" s="166">
        <f t="shared" si="4"/>
        <v>1710000000</v>
      </c>
      <c r="H104" s="166">
        <v>555000000</v>
      </c>
      <c r="I104" s="166"/>
      <c r="J104" s="166"/>
      <c r="K104" s="166"/>
      <c r="L104" s="166"/>
      <c r="M104" s="166">
        <v>10000000</v>
      </c>
      <c r="N104" s="166"/>
      <c r="O104" s="166"/>
      <c r="P104" s="166"/>
      <c r="Q104" s="166"/>
      <c r="R104" s="166"/>
      <c r="S104" s="166">
        <f t="shared" ref="S104:S166" si="5">SUM(H104:R104)</f>
        <v>565000000</v>
      </c>
    </row>
    <row r="105" spans="1:19" ht="20.45">
      <c r="A105" s="642"/>
      <c r="B105" s="645"/>
      <c r="C105" s="164" t="s">
        <v>765</v>
      </c>
      <c r="D105" s="164" t="s">
        <v>767</v>
      </c>
      <c r="E105" s="165">
        <v>1</v>
      </c>
      <c r="F105" s="166">
        <v>80000000</v>
      </c>
      <c r="G105" s="166">
        <f t="shared" si="4"/>
        <v>80000000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>
        <f t="shared" si="5"/>
        <v>0</v>
      </c>
    </row>
    <row r="106" spans="1:19">
      <c r="A106" s="642"/>
      <c r="B106" s="645"/>
      <c r="C106" s="164" t="s">
        <v>228</v>
      </c>
      <c r="D106" s="164" t="s">
        <v>228</v>
      </c>
      <c r="E106" s="165">
        <v>4</v>
      </c>
      <c r="F106" s="166">
        <v>100000000</v>
      </c>
      <c r="G106" s="166">
        <f t="shared" si="4"/>
        <v>400000000</v>
      </c>
      <c r="H106" s="166">
        <v>105000000</v>
      </c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>
        <f t="shared" si="5"/>
        <v>105000000</v>
      </c>
    </row>
    <row r="107" spans="1:19" ht="20.45">
      <c r="A107" s="642"/>
      <c r="B107" s="645"/>
      <c r="C107" s="164" t="s">
        <v>229</v>
      </c>
      <c r="D107" s="164" t="s">
        <v>230</v>
      </c>
      <c r="E107" s="165">
        <v>2</v>
      </c>
      <c r="F107" s="166">
        <v>110000000</v>
      </c>
      <c r="G107" s="166">
        <f t="shared" si="4"/>
        <v>220000000</v>
      </c>
      <c r="H107" s="166">
        <v>110000000</v>
      </c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>
        <f t="shared" si="5"/>
        <v>110000000</v>
      </c>
    </row>
    <row r="108" spans="1:19" ht="11.25" customHeight="1">
      <c r="A108" s="642"/>
      <c r="B108" s="647" t="s">
        <v>892</v>
      </c>
      <c r="C108" s="164" t="s">
        <v>388</v>
      </c>
      <c r="D108" s="164" t="s">
        <v>388</v>
      </c>
      <c r="E108" s="165">
        <v>3</v>
      </c>
      <c r="F108" s="166">
        <v>1226666666.6700001</v>
      </c>
      <c r="G108" s="166">
        <f t="shared" si="4"/>
        <v>3680000000.0100002</v>
      </c>
      <c r="H108" s="166">
        <v>1000000000</v>
      </c>
      <c r="I108" s="166"/>
      <c r="J108" s="166"/>
      <c r="K108" s="166"/>
      <c r="L108" s="166">
        <v>1000000000</v>
      </c>
      <c r="M108" s="166"/>
      <c r="N108" s="166"/>
      <c r="O108" s="166"/>
      <c r="P108" s="166"/>
      <c r="Q108" s="166"/>
      <c r="R108" s="166"/>
      <c r="S108" s="166">
        <f t="shared" si="5"/>
        <v>2000000000</v>
      </c>
    </row>
    <row r="109" spans="1:19" ht="30.6">
      <c r="A109" s="642"/>
      <c r="B109" s="645"/>
      <c r="C109" s="164" t="s">
        <v>389</v>
      </c>
      <c r="D109" s="164" t="s">
        <v>390</v>
      </c>
      <c r="E109" s="165">
        <v>4</v>
      </c>
      <c r="F109" s="166">
        <v>2330000000</v>
      </c>
      <c r="G109" s="166">
        <f t="shared" si="4"/>
        <v>9320000000</v>
      </c>
      <c r="H109" s="166">
        <v>200000000</v>
      </c>
      <c r="I109" s="166"/>
      <c r="J109" s="166"/>
      <c r="K109" s="166"/>
      <c r="L109" s="166">
        <v>1900000000</v>
      </c>
      <c r="M109" s="166">
        <v>80000000</v>
      </c>
      <c r="N109" s="166"/>
      <c r="O109" s="166"/>
      <c r="P109" s="166"/>
      <c r="Q109" s="166"/>
      <c r="R109" s="166"/>
      <c r="S109" s="166">
        <f t="shared" si="5"/>
        <v>2180000000</v>
      </c>
    </row>
    <row r="110" spans="1:19">
      <c r="A110" s="642"/>
      <c r="B110" s="645"/>
      <c r="C110" s="164" t="s">
        <v>894</v>
      </c>
      <c r="D110" s="164" t="s">
        <v>894</v>
      </c>
      <c r="E110" s="165">
        <v>3</v>
      </c>
      <c r="F110" s="166">
        <v>500000000</v>
      </c>
      <c r="G110" s="166">
        <f t="shared" si="4"/>
        <v>1500000000</v>
      </c>
      <c r="H110" s="166">
        <v>400000000</v>
      </c>
      <c r="I110" s="166"/>
      <c r="J110" s="166"/>
      <c r="K110" s="166"/>
      <c r="L110" s="166">
        <v>400000000</v>
      </c>
      <c r="M110" s="166"/>
      <c r="N110" s="166"/>
      <c r="O110" s="166"/>
      <c r="P110" s="166"/>
      <c r="Q110" s="166"/>
      <c r="R110" s="166"/>
      <c r="S110" s="166">
        <f t="shared" si="5"/>
        <v>800000000</v>
      </c>
    </row>
    <row r="111" spans="1:19">
      <c r="A111" s="642"/>
      <c r="B111" s="645"/>
      <c r="C111" s="164" t="s">
        <v>897</v>
      </c>
      <c r="D111" s="164" t="s">
        <v>899</v>
      </c>
      <c r="E111" s="165">
        <v>2</v>
      </c>
      <c r="F111" s="166">
        <v>400000000</v>
      </c>
      <c r="G111" s="166">
        <f t="shared" si="4"/>
        <v>800000000</v>
      </c>
      <c r="H111" s="166">
        <v>200000000</v>
      </c>
      <c r="I111" s="166"/>
      <c r="J111" s="166"/>
      <c r="K111" s="166"/>
      <c r="L111" s="166">
        <v>200000000</v>
      </c>
      <c r="M111" s="166"/>
      <c r="N111" s="166"/>
      <c r="O111" s="166"/>
      <c r="P111" s="166"/>
      <c r="Q111" s="166"/>
      <c r="R111" s="166"/>
      <c r="S111" s="166">
        <f t="shared" si="5"/>
        <v>400000000</v>
      </c>
    </row>
    <row r="112" spans="1:19">
      <c r="A112" s="642"/>
      <c r="B112" s="645"/>
      <c r="C112" s="164" t="s">
        <v>395</v>
      </c>
      <c r="D112" s="164" t="s">
        <v>395</v>
      </c>
      <c r="E112" s="165">
        <v>3</v>
      </c>
      <c r="F112" s="166">
        <v>600000000</v>
      </c>
      <c r="G112" s="166">
        <f t="shared" si="4"/>
        <v>1800000000</v>
      </c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>
        <f t="shared" si="5"/>
        <v>0</v>
      </c>
    </row>
    <row r="113" spans="1:19">
      <c r="A113" s="642"/>
      <c r="B113" s="645"/>
      <c r="C113" s="164" t="s">
        <v>901</v>
      </c>
      <c r="D113" s="164" t="s">
        <v>903</v>
      </c>
      <c r="E113" s="165">
        <v>3</v>
      </c>
      <c r="F113" s="166">
        <v>502000000</v>
      </c>
      <c r="G113" s="166">
        <f t="shared" si="4"/>
        <v>1506000000</v>
      </c>
      <c r="H113" s="166">
        <v>200000000</v>
      </c>
      <c r="I113" s="166"/>
      <c r="J113" s="166"/>
      <c r="K113" s="166"/>
      <c r="L113" s="166">
        <v>300000000</v>
      </c>
      <c r="M113" s="166"/>
      <c r="N113" s="166"/>
      <c r="O113" s="166"/>
      <c r="P113" s="166"/>
      <c r="Q113" s="166"/>
      <c r="R113" s="166"/>
      <c r="S113" s="166">
        <f t="shared" si="5"/>
        <v>500000000</v>
      </c>
    </row>
    <row r="114" spans="1:19" ht="30.6">
      <c r="A114" s="642"/>
      <c r="B114" s="645"/>
      <c r="C114" s="164" t="s">
        <v>396</v>
      </c>
      <c r="D114" s="164" t="s">
        <v>397</v>
      </c>
      <c r="E114" s="165">
        <v>40</v>
      </c>
      <c r="F114" s="166">
        <v>5000000</v>
      </c>
      <c r="G114" s="166">
        <f t="shared" si="4"/>
        <v>200000000</v>
      </c>
      <c r="H114" s="166">
        <v>50000000</v>
      </c>
      <c r="I114" s="166"/>
      <c r="J114" s="166"/>
      <c r="K114" s="166"/>
      <c r="L114" s="166"/>
      <c r="M114" s="166"/>
      <c r="N114" s="166"/>
      <c r="O114" s="166"/>
      <c r="P114" s="166"/>
      <c r="Q114" s="166"/>
      <c r="R114" s="166">
        <v>50000000</v>
      </c>
      <c r="S114" s="166">
        <f t="shared" si="5"/>
        <v>100000000</v>
      </c>
    </row>
    <row r="115" spans="1:19" ht="20.45">
      <c r="A115" s="642"/>
      <c r="B115" s="645"/>
      <c r="C115" s="164" t="s">
        <v>274</v>
      </c>
      <c r="D115" s="164" t="s">
        <v>275</v>
      </c>
      <c r="E115" s="165">
        <v>100</v>
      </c>
      <c r="F115" s="166">
        <v>2000000</v>
      </c>
      <c r="G115" s="166">
        <f t="shared" si="4"/>
        <v>200000000</v>
      </c>
      <c r="H115" s="166"/>
      <c r="I115" s="166"/>
      <c r="J115" s="166"/>
      <c r="K115" s="166"/>
      <c r="L115" s="166"/>
      <c r="M115" s="166">
        <v>51000000</v>
      </c>
      <c r="N115" s="166"/>
      <c r="O115" s="166"/>
      <c r="P115" s="166"/>
      <c r="Q115" s="166"/>
      <c r="R115" s="166"/>
      <c r="S115" s="166">
        <f t="shared" si="5"/>
        <v>51000000</v>
      </c>
    </row>
    <row r="116" spans="1:19" ht="30.6">
      <c r="A116" s="642"/>
      <c r="B116" s="645"/>
      <c r="C116" s="164" t="s">
        <v>276</v>
      </c>
      <c r="D116" s="164" t="s">
        <v>277</v>
      </c>
      <c r="E116" s="165">
        <v>1</v>
      </c>
      <c r="F116" s="166">
        <v>140000000</v>
      </c>
      <c r="G116" s="166">
        <f t="shared" si="4"/>
        <v>140000000</v>
      </c>
      <c r="H116" s="166">
        <v>140000000</v>
      </c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>
        <f t="shared" si="5"/>
        <v>140000000</v>
      </c>
    </row>
    <row r="117" spans="1:19" ht="30.6">
      <c r="A117" s="642"/>
      <c r="B117" s="645"/>
      <c r="C117" s="164" t="s">
        <v>278</v>
      </c>
      <c r="D117" s="164" t="s">
        <v>279</v>
      </c>
      <c r="E117" s="165">
        <v>2</v>
      </c>
      <c r="F117" s="166">
        <v>200000000</v>
      </c>
      <c r="G117" s="166">
        <f t="shared" si="4"/>
        <v>400000000</v>
      </c>
      <c r="H117" s="166">
        <v>200000000</v>
      </c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>
        <f t="shared" si="5"/>
        <v>200000000</v>
      </c>
    </row>
    <row r="118" spans="1:19" ht="40.9">
      <c r="A118" s="642"/>
      <c r="B118" s="646"/>
      <c r="C118" s="164" t="s">
        <v>905</v>
      </c>
      <c r="D118" s="164" t="s">
        <v>907</v>
      </c>
      <c r="E118" s="165">
        <v>1</v>
      </c>
      <c r="F118" s="166">
        <v>140000000</v>
      </c>
      <c r="G118" s="166">
        <f t="shared" si="4"/>
        <v>140000000</v>
      </c>
      <c r="H118" s="166">
        <v>140000000</v>
      </c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>
        <f t="shared" si="5"/>
        <v>140000000</v>
      </c>
    </row>
    <row r="119" spans="1:19" ht="11.25" customHeight="1">
      <c r="A119" s="642"/>
      <c r="B119" s="647" t="s">
        <v>813</v>
      </c>
      <c r="C119" s="164" t="s">
        <v>1217</v>
      </c>
      <c r="D119" s="164" t="s">
        <v>817</v>
      </c>
      <c r="E119" s="165">
        <v>5</v>
      </c>
      <c r="F119" s="166">
        <v>100000000</v>
      </c>
      <c r="G119" s="166">
        <f t="shared" si="4"/>
        <v>500000000</v>
      </c>
      <c r="H119" s="166">
        <v>200000000</v>
      </c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>
        <f t="shared" si="5"/>
        <v>200000000</v>
      </c>
    </row>
    <row r="120" spans="1:19">
      <c r="A120" s="642"/>
      <c r="B120" s="645"/>
      <c r="C120" s="164" t="s">
        <v>1217</v>
      </c>
      <c r="D120" s="164" t="s">
        <v>819</v>
      </c>
      <c r="E120" s="165">
        <v>300</v>
      </c>
      <c r="F120" s="166">
        <v>100000</v>
      </c>
      <c r="G120" s="166">
        <f t="shared" si="4"/>
        <v>30000000</v>
      </c>
      <c r="H120" s="166">
        <v>15000000</v>
      </c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>
        <f t="shared" si="5"/>
        <v>15000000</v>
      </c>
    </row>
    <row r="121" spans="1:19" ht="45" customHeight="1">
      <c r="A121" s="642"/>
      <c r="B121" s="647" t="s">
        <v>873</v>
      </c>
      <c r="C121" s="174" t="s">
        <v>347</v>
      </c>
      <c r="D121" s="174" t="s">
        <v>335</v>
      </c>
      <c r="E121" s="165">
        <v>4</v>
      </c>
      <c r="F121" s="166">
        <v>10000000</v>
      </c>
      <c r="G121" s="166">
        <f t="shared" si="4"/>
        <v>40000000</v>
      </c>
      <c r="H121" s="166">
        <v>17000000</v>
      </c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>
        <f t="shared" si="5"/>
        <v>17000000</v>
      </c>
    </row>
    <row r="122" spans="1:19" ht="40.9">
      <c r="A122" s="642"/>
      <c r="B122" s="645"/>
      <c r="C122" s="164" t="s">
        <v>348</v>
      </c>
      <c r="D122" s="164" t="s">
        <v>349</v>
      </c>
      <c r="E122" s="165">
        <v>120</v>
      </c>
      <c r="F122" s="166">
        <v>1200000</v>
      </c>
      <c r="G122" s="166">
        <f t="shared" si="4"/>
        <v>144000000</v>
      </c>
      <c r="H122" s="166">
        <v>36000000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>
        <f t="shared" si="5"/>
        <v>36000000</v>
      </c>
    </row>
    <row r="123" spans="1:19" ht="51">
      <c r="A123" s="642"/>
      <c r="B123" s="645"/>
      <c r="C123" s="164" t="s">
        <v>350</v>
      </c>
      <c r="D123" s="164" t="s">
        <v>351</v>
      </c>
      <c r="E123" s="165">
        <v>120</v>
      </c>
      <c r="F123" s="166">
        <v>1000000</v>
      </c>
      <c r="G123" s="166">
        <f t="shared" si="4"/>
        <v>120000000</v>
      </c>
      <c r="H123" s="166"/>
      <c r="I123" s="166"/>
      <c r="J123" s="166"/>
      <c r="K123" s="166"/>
      <c r="L123" s="166"/>
      <c r="M123" s="166">
        <v>35000000</v>
      </c>
      <c r="N123" s="166"/>
      <c r="O123" s="166"/>
      <c r="P123" s="166"/>
      <c r="Q123" s="166"/>
      <c r="R123" s="166"/>
      <c r="S123" s="166">
        <f t="shared" si="5"/>
        <v>35000000</v>
      </c>
    </row>
    <row r="124" spans="1:19" ht="30.6">
      <c r="A124" s="642"/>
      <c r="B124" s="645"/>
      <c r="C124" s="164" t="s">
        <v>875</v>
      </c>
      <c r="D124" s="164" t="s">
        <v>877</v>
      </c>
      <c r="E124" s="165">
        <v>1</v>
      </c>
      <c r="F124" s="166">
        <v>800000000</v>
      </c>
      <c r="G124" s="166">
        <f t="shared" si="4"/>
        <v>800000000</v>
      </c>
      <c r="H124" s="166">
        <v>400000000</v>
      </c>
      <c r="I124" s="166"/>
      <c r="J124" s="166"/>
      <c r="K124" s="166"/>
      <c r="L124" s="166"/>
      <c r="M124" s="166">
        <v>400000000</v>
      </c>
      <c r="N124" s="166"/>
      <c r="O124" s="166"/>
      <c r="P124" s="166"/>
      <c r="Q124" s="166"/>
      <c r="R124" s="166"/>
      <c r="S124" s="166">
        <f t="shared" si="5"/>
        <v>800000000</v>
      </c>
    </row>
    <row r="125" spans="1:19" ht="20.45">
      <c r="A125" s="642"/>
      <c r="B125" s="645"/>
      <c r="C125" s="164" t="s">
        <v>879</v>
      </c>
      <c r="D125" s="164" t="s">
        <v>881</v>
      </c>
      <c r="E125" s="165">
        <v>150</v>
      </c>
      <c r="F125" s="166">
        <v>400000</v>
      </c>
      <c r="G125" s="166">
        <f t="shared" si="4"/>
        <v>60000000</v>
      </c>
      <c r="H125" s="166">
        <v>15000000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>
        <f t="shared" si="5"/>
        <v>15000000</v>
      </c>
    </row>
    <row r="126" spans="1:19" ht="30.6">
      <c r="A126" s="642"/>
      <c r="B126" s="645"/>
      <c r="C126" s="164" t="s">
        <v>883</v>
      </c>
      <c r="D126" s="164" t="s">
        <v>885</v>
      </c>
      <c r="E126" s="165">
        <v>12</v>
      </c>
      <c r="F126" s="166">
        <v>4000000</v>
      </c>
      <c r="G126" s="166">
        <f t="shared" si="4"/>
        <v>48000000</v>
      </c>
      <c r="H126" s="166"/>
      <c r="I126" s="166"/>
      <c r="J126" s="166"/>
      <c r="K126" s="166"/>
      <c r="L126" s="166"/>
      <c r="M126" s="166"/>
      <c r="N126" s="166"/>
      <c r="O126" s="166"/>
      <c r="P126" s="166">
        <v>12000000</v>
      </c>
      <c r="Q126" s="166"/>
      <c r="R126" s="166"/>
      <c r="S126" s="166">
        <f t="shared" si="5"/>
        <v>12000000</v>
      </c>
    </row>
    <row r="127" spans="1:19" ht="11.25" customHeight="1">
      <c r="A127" s="642"/>
      <c r="B127" s="647" t="s">
        <v>312</v>
      </c>
      <c r="C127" s="164" t="s">
        <v>803</v>
      </c>
      <c r="D127" s="164" t="s">
        <v>806</v>
      </c>
      <c r="E127" s="165">
        <v>1</v>
      </c>
      <c r="F127" s="166">
        <v>60000000</v>
      </c>
      <c r="G127" s="166">
        <f t="shared" si="4"/>
        <v>60000000</v>
      </c>
      <c r="H127" s="166">
        <v>60000000</v>
      </c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>
        <f t="shared" si="5"/>
        <v>60000000</v>
      </c>
    </row>
    <row r="128" spans="1:19" ht="40.9">
      <c r="A128" s="642"/>
      <c r="B128" s="645"/>
      <c r="C128" s="164" t="s">
        <v>287</v>
      </c>
      <c r="D128" s="164" t="s">
        <v>824</v>
      </c>
      <c r="E128" s="165">
        <v>80</v>
      </c>
      <c r="F128" s="166">
        <v>3000000</v>
      </c>
      <c r="G128" s="166">
        <f t="shared" si="4"/>
        <v>240000000</v>
      </c>
      <c r="H128" s="166"/>
      <c r="I128" s="166"/>
      <c r="J128" s="166"/>
      <c r="K128" s="166"/>
      <c r="L128" s="166"/>
      <c r="M128" s="166">
        <v>60000000</v>
      </c>
      <c r="N128" s="166"/>
      <c r="O128" s="166"/>
      <c r="P128" s="166"/>
      <c r="Q128" s="166"/>
      <c r="R128" s="166"/>
      <c r="S128" s="166">
        <f t="shared" si="5"/>
        <v>60000000</v>
      </c>
    </row>
    <row r="129" spans="1:19" ht="20.45">
      <c r="A129" s="642"/>
      <c r="B129" s="645"/>
      <c r="C129" s="164" t="s">
        <v>826</v>
      </c>
      <c r="D129" s="164" t="s">
        <v>828</v>
      </c>
      <c r="E129" s="165">
        <v>1</v>
      </c>
      <c r="F129" s="166">
        <v>80000000</v>
      </c>
      <c r="G129" s="166">
        <f t="shared" si="4"/>
        <v>80000000</v>
      </c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>
        <f t="shared" si="5"/>
        <v>0</v>
      </c>
    </row>
    <row r="130" spans="1:19" ht="20.45">
      <c r="A130" s="642"/>
      <c r="B130" s="645"/>
      <c r="C130" s="164" t="s">
        <v>213</v>
      </c>
      <c r="D130" s="164" t="s">
        <v>214</v>
      </c>
      <c r="E130" s="165">
        <v>4</v>
      </c>
      <c r="F130" s="166">
        <v>20000000</v>
      </c>
      <c r="G130" s="166">
        <f t="shared" si="4"/>
        <v>80000000</v>
      </c>
      <c r="H130" s="166">
        <v>10000000</v>
      </c>
      <c r="I130" s="166"/>
      <c r="J130" s="166"/>
      <c r="K130" s="166"/>
      <c r="L130" s="166"/>
      <c r="M130" s="166">
        <v>10000000</v>
      </c>
      <c r="N130" s="166"/>
      <c r="O130" s="166"/>
      <c r="P130" s="166"/>
      <c r="Q130" s="166"/>
      <c r="R130" s="166"/>
      <c r="S130" s="166">
        <f t="shared" si="5"/>
        <v>20000000</v>
      </c>
    </row>
    <row r="131" spans="1:19" ht="20.45">
      <c r="A131" s="642"/>
      <c r="B131" s="645"/>
      <c r="C131" s="164" t="s">
        <v>836</v>
      </c>
      <c r="D131" s="164" t="s">
        <v>838</v>
      </c>
      <c r="E131" s="165">
        <v>2</v>
      </c>
      <c r="F131" s="166">
        <v>200000000</v>
      </c>
      <c r="G131" s="166">
        <f t="shared" si="4"/>
        <v>400000000</v>
      </c>
      <c r="H131" s="166">
        <v>100000000</v>
      </c>
      <c r="I131" s="166"/>
      <c r="J131" s="166"/>
      <c r="K131" s="166"/>
      <c r="L131" s="166"/>
      <c r="M131" s="166"/>
      <c r="N131" s="166"/>
      <c r="O131" s="166"/>
      <c r="P131" s="166"/>
      <c r="Q131" s="166"/>
      <c r="R131" s="166">
        <v>100000000</v>
      </c>
      <c r="S131" s="166">
        <f t="shared" si="5"/>
        <v>200000000</v>
      </c>
    </row>
    <row r="132" spans="1:19" ht="30.6">
      <c r="A132" s="642"/>
      <c r="B132" s="646"/>
      <c r="C132" s="164" t="s">
        <v>840</v>
      </c>
      <c r="D132" s="164" t="s">
        <v>842</v>
      </c>
      <c r="E132" s="165">
        <v>4</v>
      </c>
      <c r="F132" s="166">
        <v>12000000</v>
      </c>
      <c r="G132" s="166">
        <f t="shared" ref="G132:G195" si="6">+E132*F132</f>
        <v>48000000</v>
      </c>
      <c r="H132" s="166"/>
      <c r="I132" s="166"/>
      <c r="J132" s="166"/>
      <c r="K132" s="166"/>
      <c r="L132" s="166"/>
      <c r="M132" s="166">
        <v>14000000</v>
      </c>
      <c r="N132" s="166"/>
      <c r="O132" s="166"/>
      <c r="P132" s="166"/>
      <c r="Q132" s="166"/>
      <c r="R132" s="166"/>
      <c r="S132" s="166">
        <f t="shared" si="5"/>
        <v>14000000</v>
      </c>
    </row>
    <row r="133" spans="1:19" ht="20.45">
      <c r="A133" s="642"/>
      <c r="B133" s="647" t="s">
        <v>358</v>
      </c>
      <c r="C133" s="164" t="s">
        <v>886</v>
      </c>
      <c r="D133" s="164" t="s">
        <v>806</v>
      </c>
      <c r="E133" s="165">
        <v>1</v>
      </c>
      <c r="F133" s="166">
        <v>60000000</v>
      </c>
      <c r="G133" s="166">
        <f t="shared" si="6"/>
        <v>60000000</v>
      </c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>
        <f t="shared" si="5"/>
        <v>0</v>
      </c>
    </row>
    <row r="134" spans="1:19" ht="20.45">
      <c r="A134" s="642"/>
      <c r="B134" s="645"/>
      <c r="C134" s="164" t="s">
        <v>661</v>
      </c>
      <c r="D134" s="164" t="s">
        <v>888</v>
      </c>
      <c r="E134" s="165">
        <v>3</v>
      </c>
      <c r="F134" s="166">
        <v>55000000</v>
      </c>
      <c r="G134" s="166">
        <f t="shared" si="6"/>
        <v>165000000</v>
      </c>
      <c r="H134" s="166"/>
      <c r="I134" s="166"/>
      <c r="J134" s="166"/>
      <c r="K134" s="166"/>
      <c r="L134" s="166"/>
      <c r="M134" s="166">
        <v>55000000</v>
      </c>
      <c r="N134" s="166"/>
      <c r="O134" s="166"/>
      <c r="P134" s="166"/>
      <c r="Q134" s="166"/>
      <c r="R134" s="166"/>
      <c r="S134" s="166">
        <f t="shared" si="5"/>
        <v>55000000</v>
      </c>
    </row>
    <row r="135" spans="1:19" ht="30.6">
      <c r="A135" s="642"/>
      <c r="B135" s="645"/>
      <c r="C135" s="164" t="s">
        <v>889</v>
      </c>
      <c r="D135" s="164" t="s">
        <v>1118</v>
      </c>
      <c r="E135" s="165">
        <v>3</v>
      </c>
      <c r="F135" s="166">
        <v>35000000</v>
      </c>
      <c r="G135" s="166">
        <f t="shared" si="6"/>
        <v>105000000</v>
      </c>
      <c r="H135" s="166">
        <v>35000000</v>
      </c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>
        <f t="shared" si="5"/>
        <v>35000000</v>
      </c>
    </row>
    <row r="136" spans="1:19" ht="20.45">
      <c r="A136" s="642"/>
      <c r="B136" s="645"/>
      <c r="C136" s="164" t="s">
        <v>891</v>
      </c>
      <c r="D136" s="164" t="s">
        <v>846</v>
      </c>
      <c r="E136" s="165">
        <v>2</v>
      </c>
      <c r="F136" s="166">
        <v>110000000</v>
      </c>
      <c r="G136" s="166">
        <f t="shared" si="6"/>
        <v>220000000</v>
      </c>
      <c r="H136" s="166">
        <v>50000000</v>
      </c>
      <c r="I136" s="166"/>
      <c r="J136" s="166"/>
      <c r="K136" s="166"/>
      <c r="L136" s="166"/>
      <c r="M136" s="166">
        <v>50000000</v>
      </c>
      <c r="N136" s="166"/>
      <c r="O136" s="166"/>
      <c r="P136" s="166"/>
      <c r="Q136" s="166"/>
      <c r="R136" s="166"/>
      <c r="S136" s="166">
        <f t="shared" si="5"/>
        <v>100000000</v>
      </c>
    </row>
    <row r="137" spans="1:19" ht="40.9">
      <c r="A137" s="642"/>
      <c r="B137" s="646"/>
      <c r="C137" s="164" t="s">
        <v>366</v>
      </c>
      <c r="D137" s="164" t="s">
        <v>367</v>
      </c>
      <c r="E137" s="165">
        <v>3</v>
      </c>
      <c r="F137" s="166">
        <v>25000000</v>
      </c>
      <c r="G137" s="166">
        <f t="shared" si="6"/>
        <v>75000000</v>
      </c>
      <c r="H137" s="166">
        <v>25000000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>
        <f t="shared" si="5"/>
        <v>25000000</v>
      </c>
    </row>
    <row r="138" spans="1:19" ht="20.45">
      <c r="A138" s="642"/>
      <c r="B138" s="645" t="s">
        <v>856</v>
      </c>
      <c r="C138" s="164" t="s">
        <v>861</v>
      </c>
      <c r="D138" s="164" t="s">
        <v>863</v>
      </c>
      <c r="E138" s="165">
        <v>50</v>
      </c>
      <c r="F138" s="166">
        <v>1500000</v>
      </c>
      <c r="G138" s="166">
        <f t="shared" si="6"/>
        <v>75000000</v>
      </c>
      <c r="H138" s="166">
        <v>37500000</v>
      </c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>
        <f t="shared" si="5"/>
        <v>37500000</v>
      </c>
    </row>
    <row r="139" spans="1:19" s="177" customFormat="1" ht="40.9">
      <c r="A139" s="642"/>
      <c r="B139" s="645"/>
      <c r="C139" s="164" t="s">
        <v>864</v>
      </c>
      <c r="D139" s="164" t="s">
        <v>806</v>
      </c>
      <c r="E139" s="175">
        <v>1</v>
      </c>
      <c r="F139" s="176">
        <v>100000000</v>
      </c>
      <c r="G139" s="176">
        <f t="shared" si="6"/>
        <v>100000000</v>
      </c>
      <c r="H139" s="176">
        <v>100000000</v>
      </c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66">
        <f t="shared" si="5"/>
        <v>100000000</v>
      </c>
    </row>
    <row r="140" spans="1:19" ht="30.6">
      <c r="A140" s="642"/>
      <c r="B140" s="645"/>
      <c r="C140" s="164" t="s">
        <v>867</v>
      </c>
      <c r="D140" s="164" t="s">
        <v>869</v>
      </c>
      <c r="E140" s="165">
        <v>50</v>
      </c>
      <c r="F140" s="166">
        <v>800000</v>
      </c>
      <c r="G140" s="166">
        <f t="shared" si="6"/>
        <v>40000000</v>
      </c>
      <c r="H140" s="166">
        <v>5000000</v>
      </c>
      <c r="I140" s="166"/>
      <c r="J140" s="166"/>
      <c r="K140" s="166">
        <v>10000000</v>
      </c>
      <c r="L140" s="166"/>
      <c r="M140" s="166"/>
      <c r="N140" s="166"/>
      <c r="O140" s="166"/>
      <c r="P140" s="166"/>
      <c r="Q140" s="166"/>
      <c r="R140" s="166"/>
      <c r="S140" s="166">
        <f t="shared" si="5"/>
        <v>15000000</v>
      </c>
    </row>
    <row r="141" spans="1:19" ht="30.6">
      <c r="A141" s="642"/>
      <c r="B141" s="646"/>
      <c r="C141" s="164" t="s">
        <v>871</v>
      </c>
      <c r="D141" s="164" t="s">
        <v>871</v>
      </c>
      <c r="E141" s="165">
        <v>1</v>
      </c>
      <c r="F141" s="166">
        <v>100000000</v>
      </c>
      <c r="G141" s="166">
        <f t="shared" si="6"/>
        <v>100000000</v>
      </c>
      <c r="H141" s="166">
        <v>50000000</v>
      </c>
      <c r="I141" s="166"/>
      <c r="J141" s="166"/>
      <c r="K141" s="166"/>
      <c r="L141" s="166"/>
      <c r="M141" s="166"/>
      <c r="N141" s="166"/>
      <c r="O141" s="166"/>
      <c r="P141" s="166">
        <v>50000000</v>
      </c>
      <c r="Q141" s="166"/>
      <c r="R141" s="166"/>
      <c r="S141" s="166">
        <f t="shared" si="5"/>
        <v>100000000</v>
      </c>
    </row>
    <row r="142" spans="1:19" ht="20.45">
      <c r="A142" s="642"/>
      <c r="B142" s="647" t="s">
        <v>270</v>
      </c>
      <c r="C142" s="164" t="s">
        <v>265</v>
      </c>
      <c r="D142" s="164" t="s">
        <v>265</v>
      </c>
      <c r="E142" s="165">
        <v>1</v>
      </c>
      <c r="F142" s="166">
        <v>400000000</v>
      </c>
      <c r="G142" s="166">
        <f t="shared" si="6"/>
        <v>400000000</v>
      </c>
      <c r="H142" s="166">
        <v>318500000</v>
      </c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>
        <f t="shared" si="5"/>
        <v>318500000</v>
      </c>
    </row>
    <row r="143" spans="1:19" ht="20.45">
      <c r="A143" s="642"/>
      <c r="B143" s="645"/>
      <c r="C143" s="164" t="s">
        <v>266</v>
      </c>
      <c r="D143" s="164" t="s">
        <v>795</v>
      </c>
      <c r="E143" s="178">
        <v>450</v>
      </c>
      <c r="F143" s="179">
        <v>6111111.1109999996</v>
      </c>
      <c r="G143" s="179">
        <f t="shared" si="6"/>
        <v>2749999999.9499998</v>
      </c>
      <c r="H143" s="179">
        <v>700000000</v>
      </c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66">
        <f t="shared" si="5"/>
        <v>700000000</v>
      </c>
    </row>
    <row r="144" spans="1:19" ht="51">
      <c r="A144" s="642"/>
      <c r="B144" s="645"/>
      <c r="C144" s="164" t="s">
        <v>797</v>
      </c>
      <c r="D144" s="164" t="s">
        <v>798</v>
      </c>
      <c r="E144" s="165">
        <v>1</v>
      </c>
      <c r="F144" s="166">
        <v>60000000</v>
      </c>
      <c r="G144" s="166">
        <f t="shared" si="6"/>
        <v>60000000</v>
      </c>
      <c r="H144" s="166">
        <v>60000000</v>
      </c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>
        <f t="shared" si="5"/>
        <v>60000000</v>
      </c>
    </row>
    <row r="145" spans="1:19" ht="20.45">
      <c r="A145" s="642"/>
      <c r="B145" s="646"/>
      <c r="C145" s="164" t="s">
        <v>271</v>
      </c>
      <c r="D145" s="164" t="s">
        <v>272</v>
      </c>
      <c r="E145" s="165">
        <v>1</v>
      </c>
      <c r="F145" s="166">
        <v>120000000</v>
      </c>
      <c r="G145" s="166">
        <f t="shared" si="6"/>
        <v>120000000</v>
      </c>
      <c r="H145" s="166"/>
      <c r="I145" s="166"/>
      <c r="J145" s="166"/>
      <c r="K145" s="166">
        <v>30000000</v>
      </c>
      <c r="L145" s="166"/>
      <c r="M145" s="166"/>
      <c r="N145" s="166"/>
      <c r="O145" s="166"/>
      <c r="P145" s="166"/>
      <c r="Q145" s="166"/>
      <c r="R145" s="166"/>
      <c r="S145" s="166">
        <f t="shared" si="5"/>
        <v>30000000</v>
      </c>
    </row>
    <row r="146" spans="1:19" ht="30.6">
      <c r="A146" s="642"/>
      <c r="B146" s="645" t="s">
        <v>326</v>
      </c>
      <c r="C146" s="164" t="s">
        <v>844</v>
      </c>
      <c r="D146" s="164" t="s">
        <v>846</v>
      </c>
      <c r="E146" s="165">
        <v>4</v>
      </c>
      <c r="F146" s="166">
        <v>50000000</v>
      </c>
      <c r="G146" s="166">
        <f t="shared" si="6"/>
        <v>200000000</v>
      </c>
      <c r="H146" s="166">
        <v>50000000</v>
      </c>
      <c r="I146" s="166"/>
      <c r="J146" s="166"/>
      <c r="K146" s="166"/>
      <c r="L146" s="166"/>
      <c r="M146" s="166">
        <v>50000000</v>
      </c>
      <c r="N146" s="166"/>
      <c r="O146" s="166"/>
      <c r="P146" s="166"/>
      <c r="Q146" s="166"/>
      <c r="R146" s="166"/>
      <c r="S146" s="166">
        <f t="shared" si="5"/>
        <v>100000000</v>
      </c>
    </row>
    <row r="147" spans="1:19" ht="40.9">
      <c r="A147" s="642"/>
      <c r="B147" s="645"/>
      <c r="C147" s="180" t="s">
        <v>847</v>
      </c>
      <c r="D147" s="164" t="s">
        <v>806</v>
      </c>
      <c r="E147" s="165">
        <v>1</v>
      </c>
      <c r="F147" s="166">
        <v>70000000</v>
      </c>
      <c r="G147" s="166">
        <f t="shared" si="6"/>
        <v>70000000</v>
      </c>
      <c r="H147" s="166">
        <v>70000000</v>
      </c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>
        <f t="shared" si="5"/>
        <v>70000000</v>
      </c>
    </row>
    <row r="148" spans="1:19" ht="30.6">
      <c r="A148" s="642"/>
      <c r="B148" s="645"/>
      <c r="C148" s="164" t="s">
        <v>848</v>
      </c>
      <c r="D148" s="164" t="s">
        <v>718</v>
      </c>
      <c r="E148" s="165">
        <v>1</v>
      </c>
      <c r="F148" s="166">
        <v>80000000</v>
      </c>
      <c r="G148" s="166">
        <f t="shared" si="6"/>
        <v>80000000</v>
      </c>
      <c r="H148" s="166">
        <v>80000000</v>
      </c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>
        <f t="shared" si="5"/>
        <v>80000000</v>
      </c>
    </row>
    <row r="149" spans="1:19" ht="20.45">
      <c r="A149" s="642"/>
      <c r="B149" s="645"/>
      <c r="C149" s="164" t="s">
        <v>850</v>
      </c>
      <c r="D149" s="164" t="s">
        <v>851</v>
      </c>
      <c r="E149" s="165">
        <v>1</v>
      </c>
      <c r="F149" s="166">
        <v>60000000</v>
      </c>
      <c r="G149" s="166">
        <f t="shared" si="6"/>
        <v>60000000</v>
      </c>
      <c r="H149" s="166"/>
      <c r="I149" s="166"/>
      <c r="J149" s="166"/>
      <c r="K149" s="166"/>
      <c r="L149" s="166"/>
      <c r="M149" s="166">
        <v>20000000</v>
      </c>
      <c r="N149" s="166"/>
      <c r="O149" s="166"/>
      <c r="P149" s="166"/>
      <c r="Q149" s="166"/>
      <c r="R149" s="166"/>
      <c r="S149" s="166">
        <f t="shared" si="5"/>
        <v>20000000</v>
      </c>
    </row>
    <row r="150" spans="1:19" ht="51">
      <c r="A150" s="642"/>
      <c r="B150" s="646"/>
      <c r="C150" s="164" t="s">
        <v>853</v>
      </c>
      <c r="D150" s="164" t="s">
        <v>855</v>
      </c>
      <c r="E150" s="165">
        <v>1</v>
      </c>
      <c r="F150" s="166">
        <v>40000000</v>
      </c>
      <c r="G150" s="166">
        <f t="shared" si="6"/>
        <v>40000000</v>
      </c>
      <c r="H150" s="166">
        <v>15000000</v>
      </c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>
        <f t="shared" si="5"/>
        <v>15000000</v>
      </c>
    </row>
    <row r="151" spans="1:19" ht="20.45">
      <c r="A151" s="642"/>
      <c r="B151" s="647" t="s">
        <v>243</v>
      </c>
      <c r="C151" s="164" t="s">
        <v>647</v>
      </c>
      <c r="D151" s="164" t="s">
        <v>648</v>
      </c>
      <c r="E151" s="165">
        <v>1</v>
      </c>
      <c r="F151" s="166">
        <v>100000000</v>
      </c>
      <c r="G151" s="166">
        <f t="shared" si="6"/>
        <v>100000000</v>
      </c>
      <c r="H151" s="166">
        <v>25000000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>
        <f t="shared" si="5"/>
        <v>25000000</v>
      </c>
    </row>
    <row r="152" spans="1:19" ht="30.6">
      <c r="A152" s="642"/>
      <c r="B152" s="645"/>
      <c r="C152" s="164" t="s">
        <v>772</v>
      </c>
      <c r="D152" s="164" t="s">
        <v>774</v>
      </c>
      <c r="E152" s="165">
        <v>1</v>
      </c>
      <c r="F152" s="166">
        <v>100000000</v>
      </c>
      <c r="G152" s="166">
        <f t="shared" si="6"/>
        <v>100000000</v>
      </c>
      <c r="H152" s="166">
        <v>100000000</v>
      </c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>
        <f t="shared" si="5"/>
        <v>100000000</v>
      </c>
    </row>
    <row r="153" spans="1:19" ht="30.6">
      <c r="A153" s="642"/>
      <c r="B153" s="645"/>
      <c r="C153" s="164" t="s">
        <v>776</v>
      </c>
      <c r="D153" s="164" t="s">
        <v>778</v>
      </c>
      <c r="E153" s="165">
        <v>2</v>
      </c>
      <c r="F153" s="166">
        <v>100000000</v>
      </c>
      <c r="G153" s="166">
        <f t="shared" si="6"/>
        <v>200000000</v>
      </c>
      <c r="H153" s="166">
        <v>30000000</v>
      </c>
      <c r="I153" s="166"/>
      <c r="J153" s="166"/>
      <c r="K153" s="166"/>
      <c r="L153" s="166"/>
      <c r="M153" s="166">
        <v>20000000</v>
      </c>
      <c r="N153" s="166"/>
      <c r="O153" s="166"/>
      <c r="P153" s="166"/>
      <c r="Q153" s="166"/>
      <c r="R153" s="166"/>
      <c r="S153" s="166">
        <f t="shared" si="5"/>
        <v>50000000</v>
      </c>
    </row>
    <row r="154" spans="1:19" ht="20.45">
      <c r="A154" s="642"/>
      <c r="B154" s="645"/>
      <c r="C154" s="164" t="s">
        <v>780</v>
      </c>
      <c r="D154" s="164" t="s">
        <v>782</v>
      </c>
      <c r="E154" s="165">
        <v>4</v>
      </c>
      <c r="F154" s="166">
        <v>15000000</v>
      </c>
      <c r="G154" s="166">
        <f t="shared" si="6"/>
        <v>60000000</v>
      </c>
      <c r="H154" s="166">
        <v>20000000</v>
      </c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>
        <f t="shared" si="5"/>
        <v>20000000</v>
      </c>
    </row>
    <row r="155" spans="1:19" ht="20.45">
      <c r="A155" s="642"/>
      <c r="B155" s="645"/>
      <c r="C155" s="164" t="s">
        <v>695</v>
      </c>
      <c r="D155" s="164" t="s">
        <v>786</v>
      </c>
      <c r="E155" s="165">
        <v>4</v>
      </c>
      <c r="F155" s="166">
        <v>15000000</v>
      </c>
      <c r="G155" s="166">
        <f t="shared" si="6"/>
        <v>60000000</v>
      </c>
      <c r="H155" s="166">
        <v>20000000</v>
      </c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>
        <f t="shared" si="5"/>
        <v>20000000</v>
      </c>
    </row>
    <row r="156" spans="1:19" ht="40.9">
      <c r="A156" s="642"/>
      <c r="B156" s="645"/>
      <c r="C156" s="164" t="s">
        <v>788</v>
      </c>
      <c r="D156" s="164" t="s">
        <v>718</v>
      </c>
      <c r="E156" s="165">
        <v>1</v>
      </c>
      <c r="F156" s="166">
        <v>120000000</v>
      </c>
      <c r="G156" s="166">
        <f t="shared" si="6"/>
        <v>120000000</v>
      </c>
      <c r="H156" s="166">
        <v>60000000</v>
      </c>
      <c r="I156" s="166"/>
      <c r="J156" s="166"/>
      <c r="K156" s="166"/>
      <c r="L156" s="166"/>
      <c r="M156" s="166">
        <v>60000000</v>
      </c>
      <c r="N156" s="166"/>
      <c r="O156" s="166"/>
      <c r="P156" s="166"/>
      <c r="Q156" s="166"/>
      <c r="R156" s="166"/>
      <c r="S156" s="166">
        <f t="shared" si="5"/>
        <v>120000000</v>
      </c>
    </row>
    <row r="157" spans="1:19" ht="40.9">
      <c r="A157" s="642"/>
      <c r="B157" s="646"/>
      <c r="C157" s="164" t="s">
        <v>790</v>
      </c>
      <c r="D157" s="164" t="s">
        <v>786</v>
      </c>
      <c r="E157" s="165">
        <v>5</v>
      </c>
      <c r="F157" s="166">
        <v>40000000</v>
      </c>
      <c r="G157" s="166">
        <f t="shared" si="6"/>
        <v>200000000</v>
      </c>
      <c r="H157" s="166">
        <v>80000000</v>
      </c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>
        <f t="shared" si="5"/>
        <v>80000000</v>
      </c>
    </row>
    <row r="158" spans="1:19" ht="20.45">
      <c r="A158" s="642"/>
      <c r="B158" s="647" t="s">
        <v>1219</v>
      </c>
      <c r="C158" s="164" t="s">
        <v>290</v>
      </c>
      <c r="D158" s="164" t="s">
        <v>292</v>
      </c>
      <c r="E158" s="165">
        <v>2000</v>
      </c>
      <c r="F158" s="166">
        <v>1000000</v>
      </c>
      <c r="G158" s="166">
        <f t="shared" si="6"/>
        <v>2000000000</v>
      </c>
      <c r="H158" s="166">
        <v>500000000</v>
      </c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>
        <f t="shared" si="5"/>
        <v>500000000</v>
      </c>
    </row>
    <row r="159" spans="1:19" ht="20.45">
      <c r="A159" s="642"/>
      <c r="B159" s="645"/>
      <c r="C159" s="164" t="s">
        <v>1224</v>
      </c>
      <c r="D159" s="164" t="s">
        <v>1226</v>
      </c>
      <c r="E159" s="165">
        <v>3000</v>
      </c>
      <c r="F159" s="166">
        <v>800000</v>
      </c>
      <c r="G159" s="166">
        <f t="shared" si="6"/>
        <v>2400000000</v>
      </c>
      <c r="H159" s="166">
        <v>320000000</v>
      </c>
      <c r="I159" s="166"/>
      <c r="J159" s="166"/>
      <c r="K159" s="166"/>
      <c r="L159" s="166"/>
      <c r="M159" s="166">
        <v>300000000</v>
      </c>
      <c r="N159" s="166"/>
      <c r="O159" s="166"/>
      <c r="P159" s="166"/>
      <c r="Q159" s="166"/>
      <c r="R159" s="166"/>
      <c r="S159" s="166">
        <f t="shared" si="5"/>
        <v>620000000</v>
      </c>
    </row>
    <row r="160" spans="1:19" ht="20.45">
      <c r="A160" s="642"/>
      <c r="B160" s="645"/>
      <c r="C160" s="164" t="s">
        <v>1228</v>
      </c>
      <c r="D160" s="164" t="s">
        <v>1228</v>
      </c>
      <c r="E160" s="165">
        <v>2</v>
      </c>
      <c r="F160" s="166">
        <v>400000000</v>
      </c>
      <c r="G160" s="166">
        <f t="shared" si="6"/>
        <v>800000000</v>
      </c>
      <c r="H160" s="166">
        <v>200000000</v>
      </c>
      <c r="I160" s="166"/>
      <c r="J160" s="166"/>
      <c r="K160" s="166"/>
      <c r="L160" s="166"/>
      <c r="M160" s="166">
        <v>200000000</v>
      </c>
      <c r="N160" s="166"/>
      <c r="O160" s="166"/>
      <c r="P160" s="166"/>
      <c r="Q160" s="166"/>
      <c r="R160" s="166"/>
      <c r="S160" s="166">
        <f t="shared" si="5"/>
        <v>400000000</v>
      </c>
    </row>
    <row r="161" spans="1:19" ht="30.6">
      <c r="A161" s="642"/>
      <c r="B161" s="645"/>
      <c r="C161" s="164" t="s">
        <v>1231</v>
      </c>
      <c r="D161" s="164" t="s">
        <v>1233</v>
      </c>
      <c r="E161" s="165">
        <v>200</v>
      </c>
      <c r="F161" s="166">
        <v>2000000</v>
      </c>
      <c r="G161" s="166">
        <f t="shared" si="6"/>
        <v>400000000</v>
      </c>
      <c r="H161" s="166">
        <v>100000000</v>
      </c>
      <c r="I161" s="166"/>
      <c r="J161" s="166"/>
      <c r="K161" s="166"/>
      <c r="L161" s="166"/>
      <c r="M161" s="166">
        <v>100000000</v>
      </c>
      <c r="N161" s="166"/>
      <c r="O161" s="166"/>
      <c r="P161" s="166"/>
      <c r="Q161" s="166"/>
      <c r="R161" s="166"/>
      <c r="S161" s="166">
        <f t="shared" si="5"/>
        <v>200000000</v>
      </c>
    </row>
    <row r="162" spans="1:19" ht="30.6">
      <c r="A162" s="642"/>
      <c r="B162" s="645"/>
      <c r="C162" s="164" t="s">
        <v>1235</v>
      </c>
      <c r="D162" s="164" t="s">
        <v>1237</v>
      </c>
      <c r="E162" s="165">
        <v>1</v>
      </c>
      <c r="F162" s="166">
        <v>120000000</v>
      </c>
      <c r="G162" s="166">
        <f t="shared" si="6"/>
        <v>120000000</v>
      </c>
      <c r="H162" s="166">
        <v>30000000</v>
      </c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>
        <f t="shared" si="5"/>
        <v>30000000</v>
      </c>
    </row>
    <row r="163" spans="1:19" ht="40.9">
      <c r="A163" s="642"/>
      <c r="B163" s="646"/>
      <c r="C163" s="164" t="s">
        <v>1239</v>
      </c>
      <c r="D163" s="164" t="s">
        <v>1054</v>
      </c>
      <c r="E163" s="165">
        <v>1</v>
      </c>
      <c r="F163" s="166">
        <v>80000000</v>
      </c>
      <c r="G163" s="166">
        <f t="shared" si="6"/>
        <v>80000000</v>
      </c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>
        <f t="shared" si="5"/>
        <v>0</v>
      </c>
    </row>
    <row r="164" spans="1:19" ht="45" customHeight="1">
      <c r="A164" s="642"/>
      <c r="B164" s="647" t="s">
        <v>801</v>
      </c>
      <c r="C164" s="164" t="s">
        <v>287</v>
      </c>
      <c r="D164" s="164" t="s">
        <v>288</v>
      </c>
      <c r="E164" s="165">
        <v>1</v>
      </c>
      <c r="F164" s="166">
        <v>96000000</v>
      </c>
      <c r="G164" s="166">
        <f t="shared" si="6"/>
        <v>96000000</v>
      </c>
      <c r="H164" s="166">
        <v>24000000</v>
      </c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>
        <f t="shared" si="5"/>
        <v>24000000</v>
      </c>
    </row>
    <row r="165" spans="1:19" ht="40.9">
      <c r="A165" s="642"/>
      <c r="B165" s="645"/>
      <c r="C165" s="164" t="s">
        <v>287</v>
      </c>
      <c r="D165" s="164" t="s">
        <v>289</v>
      </c>
      <c r="E165" s="165">
        <v>1</v>
      </c>
      <c r="F165" s="166">
        <v>96000000</v>
      </c>
      <c r="G165" s="166">
        <f t="shared" si="6"/>
        <v>96000000</v>
      </c>
      <c r="H165" s="166">
        <v>24000000</v>
      </c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>
        <f t="shared" si="5"/>
        <v>24000000</v>
      </c>
    </row>
    <row r="166" spans="1:19" ht="40.9">
      <c r="A166" s="642"/>
      <c r="B166" s="645"/>
      <c r="C166" s="164" t="s">
        <v>287</v>
      </c>
      <c r="D166" s="164" t="s">
        <v>289</v>
      </c>
      <c r="E166" s="165">
        <v>1</v>
      </c>
      <c r="F166" s="166">
        <v>144000000</v>
      </c>
      <c r="G166" s="166">
        <f t="shared" si="6"/>
        <v>144000000</v>
      </c>
      <c r="H166" s="166">
        <v>36000000</v>
      </c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>
        <f t="shared" si="5"/>
        <v>36000000</v>
      </c>
    </row>
    <row r="167" spans="1:19" ht="20.45">
      <c r="A167" s="642"/>
      <c r="B167" s="645"/>
      <c r="C167" s="164" t="s">
        <v>290</v>
      </c>
      <c r="D167" s="164" t="s">
        <v>291</v>
      </c>
      <c r="E167" s="165">
        <v>200</v>
      </c>
      <c r="F167" s="166">
        <v>2000000</v>
      </c>
      <c r="G167" s="166">
        <f t="shared" si="6"/>
        <v>400000000</v>
      </c>
      <c r="H167" s="166">
        <v>100000000</v>
      </c>
      <c r="I167" s="166"/>
      <c r="J167" s="166"/>
      <c r="K167" s="166"/>
      <c r="L167" s="166"/>
      <c r="M167" s="166">
        <v>100000000</v>
      </c>
      <c r="N167" s="166"/>
      <c r="O167" s="166"/>
      <c r="P167" s="166"/>
      <c r="Q167" s="166"/>
      <c r="R167" s="166"/>
      <c r="S167" s="166">
        <f t="shared" ref="S167:S173" si="7">SUM(H167:R167)</f>
        <v>200000000</v>
      </c>
    </row>
    <row r="168" spans="1:19" ht="20.45">
      <c r="A168" s="642"/>
      <c r="B168" s="645"/>
      <c r="C168" s="164" t="s">
        <v>290</v>
      </c>
      <c r="D168" s="164" t="s">
        <v>292</v>
      </c>
      <c r="E168" s="165">
        <v>1</v>
      </c>
      <c r="F168" s="166">
        <v>96000000</v>
      </c>
      <c r="G168" s="166">
        <f t="shared" si="6"/>
        <v>96000000</v>
      </c>
      <c r="H168" s="166">
        <v>24000000</v>
      </c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>
        <f t="shared" si="7"/>
        <v>24000000</v>
      </c>
    </row>
    <row r="169" spans="1:19" ht="40.9">
      <c r="A169" s="642"/>
      <c r="B169" s="645"/>
      <c r="C169" s="164" t="s">
        <v>293</v>
      </c>
      <c r="D169" s="164" t="s">
        <v>294</v>
      </c>
      <c r="E169" s="165">
        <v>8</v>
      </c>
      <c r="F169" s="166">
        <v>15000000</v>
      </c>
      <c r="G169" s="166">
        <f t="shared" si="6"/>
        <v>120000000</v>
      </c>
      <c r="H169" s="166">
        <v>30000000</v>
      </c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>
        <f t="shared" si="7"/>
        <v>30000000</v>
      </c>
    </row>
    <row r="170" spans="1:19" ht="51">
      <c r="A170" s="642"/>
      <c r="B170" s="645"/>
      <c r="C170" s="164" t="s">
        <v>804</v>
      </c>
      <c r="D170" s="164" t="s">
        <v>806</v>
      </c>
      <c r="E170" s="165">
        <v>1</v>
      </c>
      <c r="F170" s="166">
        <v>70000000</v>
      </c>
      <c r="G170" s="166">
        <f t="shared" si="6"/>
        <v>70000000</v>
      </c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>
        <f t="shared" si="7"/>
        <v>0</v>
      </c>
    </row>
    <row r="171" spans="1:19" ht="51">
      <c r="A171" s="642"/>
      <c r="B171" s="645"/>
      <c r="C171" s="164" t="s">
        <v>807</v>
      </c>
      <c r="D171" s="164" t="s">
        <v>807</v>
      </c>
      <c r="E171" s="165">
        <v>1</v>
      </c>
      <c r="F171" s="166">
        <v>80000000</v>
      </c>
      <c r="G171" s="166">
        <f t="shared" si="6"/>
        <v>80000000</v>
      </c>
      <c r="H171" s="166">
        <v>80000000</v>
      </c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>
        <f t="shared" si="7"/>
        <v>80000000</v>
      </c>
    </row>
    <row r="172" spans="1:19" ht="20.45">
      <c r="A172" s="642"/>
      <c r="B172" s="646"/>
      <c r="C172" s="164" t="s">
        <v>285</v>
      </c>
      <c r="D172" s="164" t="s">
        <v>286</v>
      </c>
      <c r="E172" s="165">
        <v>1</v>
      </c>
      <c r="F172" s="166">
        <v>96000000</v>
      </c>
      <c r="G172" s="166">
        <f t="shared" si="6"/>
        <v>96000000</v>
      </c>
      <c r="H172" s="166">
        <v>24000000</v>
      </c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>
        <f t="shared" si="7"/>
        <v>24000000</v>
      </c>
    </row>
    <row r="173" spans="1:19" ht="30.6">
      <c r="A173" s="642"/>
      <c r="B173" s="647" t="s">
        <v>908</v>
      </c>
      <c r="C173" s="164" t="s">
        <v>404</v>
      </c>
      <c r="D173" s="164" t="s">
        <v>405</v>
      </c>
      <c r="E173" s="165">
        <v>5</v>
      </c>
      <c r="F173" s="166">
        <v>30000000</v>
      </c>
      <c r="G173" s="166">
        <f t="shared" si="6"/>
        <v>150000000</v>
      </c>
      <c r="H173" s="166"/>
      <c r="I173" s="166"/>
      <c r="J173" s="166"/>
      <c r="K173" s="166"/>
      <c r="L173" s="166"/>
      <c r="M173" s="166">
        <v>60000000</v>
      </c>
      <c r="N173" s="166"/>
      <c r="O173" s="166"/>
      <c r="P173" s="166"/>
      <c r="Q173" s="166"/>
      <c r="R173" s="166"/>
      <c r="S173" s="166">
        <f t="shared" si="7"/>
        <v>60000000</v>
      </c>
    </row>
    <row r="174" spans="1:19" ht="41.45" thickBot="1">
      <c r="A174" s="643"/>
      <c r="B174" s="651"/>
      <c r="C174" s="183" t="s">
        <v>916</v>
      </c>
      <c r="D174" s="183" t="s">
        <v>918</v>
      </c>
      <c r="E174" s="184">
        <v>5</v>
      </c>
      <c r="F174" s="185">
        <v>25000000</v>
      </c>
      <c r="G174" s="185">
        <f t="shared" si="6"/>
        <v>125000000</v>
      </c>
      <c r="H174" s="185"/>
      <c r="I174" s="185"/>
      <c r="J174" s="185"/>
      <c r="K174" s="185"/>
      <c r="L174" s="185"/>
      <c r="M174" s="185">
        <v>50000000</v>
      </c>
      <c r="N174" s="185"/>
      <c r="O174" s="185"/>
      <c r="P174" s="185"/>
      <c r="Q174" s="185"/>
      <c r="R174" s="185"/>
      <c r="S174" s="185">
        <f>SUM(H174:R174)</f>
        <v>50000000</v>
      </c>
    </row>
    <row r="175" spans="1:19" ht="10.9" thickBot="1">
      <c r="A175" s="655" t="s">
        <v>1242</v>
      </c>
      <c r="B175" s="656"/>
      <c r="C175" s="656"/>
      <c r="D175" s="656"/>
      <c r="E175" s="656"/>
      <c r="F175" s="657"/>
      <c r="G175" s="186">
        <f t="shared" ref="G175:S175" si="8">SUM(G38:G174)</f>
        <v>190973510195.77002</v>
      </c>
      <c r="H175" s="187">
        <f t="shared" si="8"/>
        <v>12067000000</v>
      </c>
      <c r="I175" s="187">
        <f t="shared" si="8"/>
        <v>0</v>
      </c>
      <c r="J175" s="187">
        <f t="shared" si="8"/>
        <v>4760000000</v>
      </c>
      <c r="K175" s="187">
        <f t="shared" si="8"/>
        <v>12387100000</v>
      </c>
      <c r="L175" s="187">
        <f t="shared" si="8"/>
        <v>3800000000</v>
      </c>
      <c r="M175" s="187">
        <f t="shared" si="8"/>
        <v>5464000000</v>
      </c>
      <c r="N175" s="187">
        <f t="shared" si="8"/>
        <v>560000000</v>
      </c>
      <c r="O175" s="187">
        <f t="shared" si="8"/>
        <v>120000000</v>
      </c>
      <c r="P175" s="187">
        <f t="shared" si="8"/>
        <v>662000000</v>
      </c>
      <c r="Q175" s="187">
        <f t="shared" si="8"/>
        <v>0</v>
      </c>
      <c r="R175" s="187">
        <f t="shared" si="8"/>
        <v>17000000000</v>
      </c>
      <c r="S175" s="188">
        <f t="shared" si="8"/>
        <v>56820100000</v>
      </c>
    </row>
    <row r="176" spans="1:19" ht="33.75" customHeight="1">
      <c r="A176" s="658" t="s">
        <v>1243</v>
      </c>
      <c r="B176" s="652" t="s">
        <v>1245</v>
      </c>
      <c r="C176" s="190" t="s">
        <v>541</v>
      </c>
      <c r="D176" s="190" t="s">
        <v>542</v>
      </c>
      <c r="E176" s="191">
        <v>100</v>
      </c>
      <c r="F176" s="192">
        <v>2000000</v>
      </c>
      <c r="G176" s="193">
        <f t="shared" si="6"/>
        <v>200000000</v>
      </c>
      <c r="H176" s="193"/>
      <c r="I176" s="193"/>
      <c r="J176" s="193"/>
      <c r="K176" s="193"/>
      <c r="L176" s="193"/>
      <c r="M176" s="193">
        <v>50000000</v>
      </c>
      <c r="N176" s="193"/>
      <c r="O176" s="193"/>
      <c r="P176" s="193"/>
      <c r="Q176" s="193"/>
      <c r="R176" s="193"/>
      <c r="S176" s="193">
        <f>SUM(H176:R176)</f>
        <v>50000000</v>
      </c>
    </row>
    <row r="177" spans="1:19" ht="20.45">
      <c r="A177" s="658"/>
      <c r="B177" s="652"/>
      <c r="C177" s="190" t="s">
        <v>543</v>
      </c>
      <c r="D177" s="190" t="s">
        <v>544</v>
      </c>
      <c r="E177" s="191">
        <v>100</v>
      </c>
      <c r="F177" s="192">
        <v>1800000</v>
      </c>
      <c r="G177" s="192">
        <f t="shared" si="6"/>
        <v>180000000</v>
      </c>
      <c r="H177" s="192">
        <v>45000000</v>
      </c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>
        <f>SUM(H177:R177)</f>
        <v>45000000</v>
      </c>
    </row>
    <row r="178" spans="1:19" ht="30.6">
      <c r="A178" s="658"/>
      <c r="B178" s="652"/>
      <c r="C178" s="190" t="s">
        <v>547</v>
      </c>
      <c r="D178" s="190" t="s">
        <v>548</v>
      </c>
      <c r="E178" s="191">
        <v>100</v>
      </c>
      <c r="F178" s="192">
        <v>1000000</v>
      </c>
      <c r="G178" s="192">
        <f t="shared" si="6"/>
        <v>100000000</v>
      </c>
      <c r="H178" s="192"/>
      <c r="I178" s="192"/>
      <c r="J178" s="192"/>
      <c r="K178" s="192"/>
      <c r="L178" s="192"/>
      <c r="M178" s="192">
        <v>35000000</v>
      </c>
      <c r="N178" s="192"/>
      <c r="O178" s="192"/>
      <c r="P178" s="192"/>
      <c r="Q178" s="192"/>
      <c r="R178" s="192"/>
      <c r="S178" s="192">
        <f t="shared" ref="S178:S217" si="9">SUM(H178:R178)</f>
        <v>35000000</v>
      </c>
    </row>
    <row r="179" spans="1:19" ht="20.45">
      <c r="A179" s="658"/>
      <c r="B179" s="652"/>
      <c r="C179" s="190" t="s">
        <v>549</v>
      </c>
      <c r="D179" s="190" t="s">
        <v>550</v>
      </c>
      <c r="E179" s="191">
        <v>30</v>
      </c>
      <c r="F179" s="192">
        <v>1000000</v>
      </c>
      <c r="G179" s="192">
        <f t="shared" si="6"/>
        <v>30000000</v>
      </c>
      <c r="H179" s="192"/>
      <c r="I179" s="192"/>
      <c r="J179" s="192"/>
      <c r="K179" s="192"/>
      <c r="L179" s="192"/>
      <c r="M179" s="192">
        <v>10000000</v>
      </c>
      <c r="N179" s="192"/>
      <c r="O179" s="192"/>
      <c r="P179" s="192"/>
      <c r="Q179" s="192"/>
      <c r="R179" s="192"/>
      <c r="S179" s="192">
        <f t="shared" si="9"/>
        <v>10000000</v>
      </c>
    </row>
    <row r="180" spans="1:19" ht="30.6">
      <c r="A180" s="658"/>
      <c r="B180" s="652"/>
      <c r="C180" s="190" t="s">
        <v>551</v>
      </c>
      <c r="D180" s="190" t="s">
        <v>172</v>
      </c>
      <c r="E180" s="191">
        <v>60</v>
      </c>
      <c r="F180" s="192">
        <v>1000000</v>
      </c>
      <c r="G180" s="192">
        <f t="shared" si="6"/>
        <v>60000000</v>
      </c>
      <c r="H180" s="192"/>
      <c r="I180" s="192"/>
      <c r="J180" s="192"/>
      <c r="K180" s="192"/>
      <c r="L180" s="192"/>
      <c r="M180" s="192">
        <v>20000000</v>
      </c>
      <c r="N180" s="192"/>
      <c r="O180" s="192"/>
      <c r="P180" s="192"/>
      <c r="Q180" s="192"/>
      <c r="R180" s="192"/>
      <c r="S180" s="192">
        <f t="shared" si="9"/>
        <v>20000000</v>
      </c>
    </row>
    <row r="181" spans="1:19" ht="30.6">
      <c r="A181" s="658"/>
      <c r="B181" s="652"/>
      <c r="C181" s="190" t="s">
        <v>552</v>
      </c>
      <c r="D181" s="190" t="s">
        <v>553</v>
      </c>
      <c r="E181" s="191">
        <v>60</v>
      </c>
      <c r="F181" s="192">
        <v>500000</v>
      </c>
      <c r="G181" s="192">
        <f t="shared" si="6"/>
        <v>30000000</v>
      </c>
      <c r="H181" s="192"/>
      <c r="I181" s="192"/>
      <c r="J181" s="192"/>
      <c r="K181" s="192"/>
      <c r="L181" s="192"/>
      <c r="M181" s="192">
        <v>10000000</v>
      </c>
      <c r="N181" s="192"/>
      <c r="O181" s="192"/>
      <c r="P181" s="192"/>
      <c r="Q181" s="192"/>
      <c r="R181" s="192"/>
      <c r="S181" s="192">
        <f t="shared" si="9"/>
        <v>10000000</v>
      </c>
    </row>
    <row r="182" spans="1:19" ht="20.45">
      <c r="A182" s="658"/>
      <c r="B182" s="652"/>
      <c r="C182" s="190" t="s">
        <v>1022</v>
      </c>
      <c r="D182" s="190" t="s">
        <v>1023</v>
      </c>
      <c r="E182" s="191">
        <v>10</v>
      </c>
      <c r="F182" s="192">
        <v>30000000</v>
      </c>
      <c r="G182" s="192">
        <f t="shared" si="6"/>
        <v>300000000</v>
      </c>
      <c r="H182" s="192"/>
      <c r="I182" s="192"/>
      <c r="J182" s="192"/>
      <c r="K182" s="192"/>
      <c r="L182" s="192"/>
      <c r="M182" s="192">
        <v>90000000</v>
      </c>
      <c r="N182" s="192"/>
      <c r="O182" s="192"/>
      <c r="P182" s="192"/>
      <c r="Q182" s="192"/>
      <c r="R182" s="192"/>
      <c r="S182" s="192">
        <f t="shared" si="9"/>
        <v>90000000</v>
      </c>
    </row>
    <row r="183" spans="1:19" ht="20.45">
      <c r="A183" s="658"/>
      <c r="B183" s="652"/>
      <c r="C183" s="190" t="s">
        <v>1022</v>
      </c>
      <c r="D183" s="190" t="s">
        <v>1026</v>
      </c>
      <c r="E183" s="191">
        <v>90</v>
      </c>
      <c r="F183" s="192">
        <v>1000000</v>
      </c>
      <c r="G183" s="192">
        <f t="shared" si="6"/>
        <v>90000000</v>
      </c>
      <c r="H183" s="192"/>
      <c r="I183" s="192"/>
      <c r="J183" s="192"/>
      <c r="K183" s="192"/>
      <c r="L183" s="192"/>
      <c r="M183" s="192">
        <v>30000000</v>
      </c>
      <c r="N183" s="192"/>
      <c r="O183" s="192"/>
      <c r="P183" s="192"/>
      <c r="Q183" s="192"/>
      <c r="R183" s="192"/>
      <c r="S183" s="192">
        <f t="shared" si="9"/>
        <v>30000000</v>
      </c>
    </row>
    <row r="184" spans="1:19" ht="20.45">
      <c r="A184" s="658"/>
      <c r="B184" s="653"/>
      <c r="C184" s="190" t="s">
        <v>561</v>
      </c>
      <c r="D184" s="190" t="s">
        <v>562</v>
      </c>
      <c r="E184" s="191">
        <v>250</v>
      </c>
      <c r="F184" s="192">
        <v>100000</v>
      </c>
      <c r="G184" s="192">
        <f t="shared" si="6"/>
        <v>25000000</v>
      </c>
      <c r="H184" s="192">
        <v>10000000</v>
      </c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>
        <f t="shared" si="9"/>
        <v>10000000</v>
      </c>
    </row>
    <row r="185" spans="1:19" ht="20.45">
      <c r="A185" s="658"/>
      <c r="B185" s="652" t="s">
        <v>1038</v>
      </c>
      <c r="C185" s="190" t="s">
        <v>578</v>
      </c>
      <c r="D185" s="190" t="s">
        <v>579</v>
      </c>
      <c r="E185" s="191">
        <v>100</v>
      </c>
      <c r="F185" s="192">
        <v>2550000</v>
      </c>
      <c r="G185" s="192">
        <f t="shared" si="6"/>
        <v>255000000</v>
      </c>
      <c r="H185" s="192"/>
      <c r="I185" s="192"/>
      <c r="J185" s="192"/>
      <c r="K185" s="192"/>
      <c r="L185" s="192"/>
      <c r="M185" s="192"/>
      <c r="N185" s="192"/>
      <c r="O185" s="192"/>
      <c r="P185" s="192">
        <v>85000000</v>
      </c>
      <c r="Q185" s="192"/>
      <c r="R185" s="192"/>
      <c r="S185" s="192">
        <f t="shared" si="9"/>
        <v>85000000</v>
      </c>
    </row>
    <row r="186" spans="1:19" ht="40.9">
      <c r="A186" s="658"/>
      <c r="B186" s="652"/>
      <c r="C186" s="190" t="s">
        <v>1041</v>
      </c>
      <c r="D186" s="190" t="s">
        <v>1042</v>
      </c>
      <c r="E186" s="191">
        <v>300</v>
      </c>
      <c r="F186" s="192">
        <v>800000</v>
      </c>
      <c r="G186" s="192">
        <f t="shared" si="6"/>
        <v>240000000</v>
      </c>
      <c r="H186" s="192">
        <v>20000000</v>
      </c>
      <c r="I186" s="192"/>
      <c r="J186" s="192"/>
      <c r="K186" s="192"/>
      <c r="L186" s="192"/>
      <c r="M186" s="192">
        <v>40000000</v>
      </c>
      <c r="N186" s="192"/>
      <c r="O186" s="192"/>
      <c r="P186" s="192"/>
      <c r="Q186" s="192"/>
      <c r="R186" s="192"/>
      <c r="S186" s="192">
        <f t="shared" si="9"/>
        <v>60000000</v>
      </c>
    </row>
    <row r="187" spans="1:19" ht="20.45">
      <c r="A187" s="658"/>
      <c r="B187" s="653"/>
      <c r="C187" s="190" t="s">
        <v>1043</v>
      </c>
      <c r="D187" s="190" t="s">
        <v>1044</v>
      </c>
      <c r="E187" s="191">
        <v>1</v>
      </c>
      <c r="F187" s="192">
        <v>60000000</v>
      </c>
      <c r="G187" s="192">
        <f t="shared" si="6"/>
        <v>60000000</v>
      </c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>
        <f t="shared" si="9"/>
        <v>0</v>
      </c>
    </row>
    <row r="188" spans="1:19" ht="40.9">
      <c r="A188" s="658"/>
      <c r="B188" s="195" t="s">
        <v>988</v>
      </c>
      <c r="C188" s="196" t="s">
        <v>517</v>
      </c>
      <c r="D188" s="196" t="s">
        <v>518</v>
      </c>
      <c r="E188" s="197">
        <v>1</v>
      </c>
      <c r="F188" s="193">
        <v>500000000</v>
      </c>
      <c r="G188" s="193">
        <f t="shared" si="6"/>
        <v>500000000</v>
      </c>
      <c r="H188" s="193">
        <v>500000000</v>
      </c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2">
        <f t="shared" si="9"/>
        <v>500000000</v>
      </c>
    </row>
    <row r="189" spans="1:19" ht="40.9">
      <c r="A189" s="658"/>
      <c r="B189" s="654" t="s">
        <v>995</v>
      </c>
      <c r="C189" s="190" t="s">
        <v>521</v>
      </c>
      <c r="D189" s="190" t="s">
        <v>522</v>
      </c>
      <c r="E189" s="191">
        <v>2</v>
      </c>
      <c r="F189" s="192">
        <v>40000000</v>
      </c>
      <c r="G189" s="192">
        <f t="shared" si="6"/>
        <v>80000000</v>
      </c>
      <c r="H189" s="192">
        <v>40000000</v>
      </c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>
        <f t="shared" si="9"/>
        <v>40000000</v>
      </c>
    </row>
    <row r="190" spans="1:19" ht="30.6">
      <c r="A190" s="658"/>
      <c r="B190" s="652" t="s">
        <v>520</v>
      </c>
      <c r="C190" s="190" t="s">
        <v>523</v>
      </c>
      <c r="D190" s="190" t="s">
        <v>524</v>
      </c>
      <c r="E190" s="191">
        <v>50</v>
      </c>
      <c r="F190" s="192">
        <v>1000000</v>
      </c>
      <c r="G190" s="192">
        <f t="shared" si="6"/>
        <v>50000000</v>
      </c>
      <c r="H190" s="192"/>
      <c r="I190" s="192"/>
      <c r="J190" s="192"/>
      <c r="K190" s="192"/>
      <c r="L190" s="192"/>
      <c r="M190" s="192">
        <v>15000000</v>
      </c>
      <c r="N190" s="192"/>
      <c r="O190" s="192"/>
      <c r="P190" s="192"/>
      <c r="Q190" s="192"/>
      <c r="R190" s="192"/>
      <c r="S190" s="192">
        <f t="shared" si="9"/>
        <v>15000000</v>
      </c>
    </row>
    <row r="191" spans="1:19" ht="30.6">
      <c r="A191" s="658"/>
      <c r="B191" s="652" t="s">
        <v>520</v>
      </c>
      <c r="C191" s="190" t="s">
        <v>525</v>
      </c>
      <c r="D191" s="190" t="s">
        <v>526</v>
      </c>
      <c r="E191" s="191">
        <v>5</v>
      </c>
      <c r="F191" s="192">
        <v>5000000</v>
      </c>
      <c r="G191" s="192">
        <f t="shared" si="6"/>
        <v>25000000</v>
      </c>
      <c r="H191" s="192"/>
      <c r="I191" s="192"/>
      <c r="J191" s="192"/>
      <c r="K191" s="192"/>
      <c r="L191" s="192"/>
      <c r="M191" s="192">
        <v>10000000</v>
      </c>
      <c r="N191" s="192"/>
      <c r="O191" s="192"/>
      <c r="P191" s="192"/>
      <c r="Q191" s="192"/>
      <c r="R191" s="192"/>
      <c r="S191" s="192">
        <f t="shared" si="9"/>
        <v>10000000</v>
      </c>
    </row>
    <row r="192" spans="1:19" ht="30.6">
      <c r="A192" s="658"/>
      <c r="B192" s="652" t="s">
        <v>520</v>
      </c>
      <c r="C192" s="190" t="s">
        <v>527</v>
      </c>
      <c r="D192" s="190" t="s">
        <v>528</v>
      </c>
      <c r="E192" s="191">
        <v>5</v>
      </c>
      <c r="F192" s="192">
        <v>20000000</v>
      </c>
      <c r="G192" s="192">
        <f t="shared" si="6"/>
        <v>100000000</v>
      </c>
      <c r="H192" s="192">
        <v>40000000</v>
      </c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>
        <f t="shared" si="9"/>
        <v>40000000</v>
      </c>
    </row>
    <row r="193" spans="1:19" ht="30.6">
      <c r="A193" s="658"/>
      <c r="B193" s="652" t="s">
        <v>520</v>
      </c>
      <c r="C193" s="190" t="s">
        <v>529</v>
      </c>
      <c r="D193" s="190" t="s">
        <v>530</v>
      </c>
      <c r="E193" s="191">
        <v>2</v>
      </c>
      <c r="F193" s="192">
        <v>50000000</v>
      </c>
      <c r="G193" s="192">
        <f t="shared" si="6"/>
        <v>100000000</v>
      </c>
      <c r="H193" s="192">
        <v>50000000</v>
      </c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>
        <f t="shared" si="9"/>
        <v>50000000</v>
      </c>
    </row>
    <row r="194" spans="1:19" ht="30.6">
      <c r="A194" s="658"/>
      <c r="B194" s="652" t="s">
        <v>520</v>
      </c>
      <c r="C194" s="190" t="s">
        <v>531</v>
      </c>
      <c r="D194" s="190" t="s">
        <v>532</v>
      </c>
      <c r="E194" s="191">
        <v>2</v>
      </c>
      <c r="F194" s="192">
        <v>50000000</v>
      </c>
      <c r="G194" s="192">
        <f t="shared" si="6"/>
        <v>100000000</v>
      </c>
      <c r="H194" s="192">
        <v>50000000</v>
      </c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>
        <f t="shared" si="9"/>
        <v>50000000</v>
      </c>
    </row>
    <row r="195" spans="1:19" ht="11.25" customHeight="1">
      <c r="A195" s="658"/>
      <c r="B195" s="652" t="s">
        <v>520</v>
      </c>
      <c r="C195" s="190" t="s">
        <v>533</v>
      </c>
      <c r="D195" s="190" t="s">
        <v>340</v>
      </c>
      <c r="E195" s="191">
        <v>2</v>
      </c>
      <c r="F195" s="192">
        <v>10000000</v>
      </c>
      <c r="G195" s="192">
        <f t="shared" si="6"/>
        <v>20000000</v>
      </c>
      <c r="H195" s="192"/>
      <c r="I195" s="192"/>
      <c r="J195" s="192"/>
      <c r="K195" s="192"/>
      <c r="L195" s="192"/>
      <c r="M195" s="192">
        <v>10000000</v>
      </c>
      <c r="N195" s="192"/>
      <c r="O195" s="192"/>
      <c r="P195" s="192"/>
      <c r="Q195" s="192"/>
      <c r="R195" s="192"/>
      <c r="S195" s="192">
        <f t="shared" si="9"/>
        <v>10000000</v>
      </c>
    </row>
    <row r="196" spans="1:19" ht="11.25" customHeight="1">
      <c r="A196" s="658"/>
      <c r="B196" s="652" t="s">
        <v>520</v>
      </c>
      <c r="C196" s="190" t="s">
        <v>534</v>
      </c>
      <c r="D196" s="190" t="s">
        <v>357</v>
      </c>
      <c r="E196" s="191">
        <v>3</v>
      </c>
      <c r="F196" s="192">
        <v>15000000</v>
      </c>
      <c r="G196" s="192">
        <f t="shared" ref="G196:G259" si="10">+E196*F196</f>
        <v>45000000</v>
      </c>
      <c r="H196" s="192">
        <v>15000000</v>
      </c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>
        <f t="shared" si="9"/>
        <v>15000000</v>
      </c>
    </row>
    <row r="197" spans="1:19" ht="11.25" customHeight="1">
      <c r="A197" s="658"/>
      <c r="B197" s="652" t="s">
        <v>520</v>
      </c>
      <c r="C197" s="190" t="s">
        <v>535</v>
      </c>
      <c r="D197" s="190" t="s">
        <v>535</v>
      </c>
      <c r="E197" s="191">
        <v>1</v>
      </c>
      <c r="F197" s="192"/>
      <c r="G197" s="192">
        <f t="shared" si="10"/>
        <v>0</v>
      </c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>
        <f t="shared" si="9"/>
        <v>0</v>
      </c>
    </row>
    <row r="198" spans="1:19" ht="30.6">
      <c r="A198" s="658"/>
      <c r="B198" s="652"/>
      <c r="C198" s="190" t="s">
        <v>1010</v>
      </c>
      <c r="D198" s="190" t="s">
        <v>1012</v>
      </c>
      <c r="E198" s="191">
        <v>4</v>
      </c>
      <c r="F198" s="192">
        <v>6000000</v>
      </c>
      <c r="G198" s="192">
        <f t="shared" si="10"/>
        <v>24000000</v>
      </c>
      <c r="H198" s="192">
        <v>12000000</v>
      </c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>
        <f t="shared" si="9"/>
        <v>12000000</v>
      </c>
    </row>
    <row r="199" spans="1:19" ht="11.25" customHeight="1">
      <c r="A199" s="658"/>
      <c r="B199" s="653" t="s">
        <v>520</v>
      </c>
      <c r="C199" s="190" t="s">
        <v>536</v>
      </c>
      <c r="D199" s="190" t="s">
        <v>537</v>
      </c>
      <c r="E199" s="191">
        <v>1</v>
      </c>
      <c r="F199" s="192">
        <v>30000000</v>
      </c>
      <c r="G199" s="192">
        <f t="shared" si="10"/>
        <v>30000000</v>
      </c>
      <c r="H199" s="192">
        <v>25000000</v>
      </c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>
        <f t="shared" si="9"/>
        <v>25000000</v>
      </c>
    </row>
    <row r="200" spans="1:19" ht="30.6">
      <c r="A200" s="658"/>
      <c r="B200" s="654" t="s">
        <v>1029</v>
      </c>
      <c r="C200" s="190" t="s">
        <v>564</v>
      </c>
      <c r="D200" s="190" t="s">
        <v>319</v>
      </c>
      <c r="E200" s="191">
        <v>4</v>
      </c>
      <c r="F200" s="192">
        <v>3000000</v>
      </c>
      <c r="G200" s="192">
        <f t="shared" si="10"/>
        <v>12000000</v>
      </c>
      <c r="H200" s="192">
        <v>6000000</v>
      </c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>
        <f t="shared" si="9"/>
        <v>6000000</v>
      </c>
    </row>
    <row r="201" spans="1:19" ht="30.6">
      <c r="A201" s="658"/>
      <c r="B201" s="652"/>
      <c r="C201" s="190" t="s">
        <v>566</v>
      </c>
      <c r="D201" s="190" t="s">
        <v>319</v>
      </c>
      <c r="E201" s="191">
        <v>4</v>
      </c>
      <c r="F201" s="192">
        <v>3000000</v>
      </c>
      <c r="G201" s="192">
        <f t="shared" si="10"/>
        <v>12000000</v>
      </c>
      <c r="H201" s="192">
        <v>6000000</v>
      </c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>
        <f t="shared" si="9"/>
        <v>6000000</v>
      </c>
    </row>
    <row r="202" spans="1:19" ht="20.45">
      <c r="A202" s="658"/>
      <c r="B202" s="652"/>
      <c r="C202" s="190" t="s">
        <v>567</v>
      </c>
      <c r="D202" s="190" t="s">
        <v>568</v>
      </c>
      <c r="E202" s="191">
        <v>10</v>
      </c>
      <c r="F202" s="192">
        <v>10000000</v>
      </c>
      <c r="G202" s="192">
        <f t="shared" si="10"/>
        <v>100000000</v>
      </c>
      <c r="H202" s="192">
        <v>50000000</v>
      </c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>
        <f t="shared" si="9"/>
        <v>50000000</v>
      </c>
    </row>
    <row r="203" spans="1:19" ht="20.45">
      <c r="A203" s="658"/>
      <c r="B203" s="652"/>
      <c r="C203" s="190" t="s">
        <v>569</v>
      </c>
      <c r="D203" s="190" t="s">
        <v>570</v>
      </c>
      <c r="E203" s="191">
        <v>10</v>
      </c>
      <c r="F203" s="192">
        <v>2000000</v>
      </c>
      <c r="G203" s="192">
        <f t="shared" si="10"/>
        <v>20000000</v>
      </c>
      <c r="H203" s="192">
        <v>10000000</v>
      </c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>
        <f t="shared" si="9"/>
        <v>10000000</v>
      </c>
    </row>
    <row r="204" spans="1:19" ht="30.6">
      <c r="A204" s="658"/>
      <c r="B204" s="652"/>
      <c r="C204" s="190" t="s">
        <v>595</v>
      </c>
      <c r="D204" s="190" t="s">
        <v>172</v>
      </c>
      <c r="E204" s="191">
        <v>60</v>
      </c>
      <c r="F204" s="192">
        <v>800000</v>
      </c>
      <c r="G204" s="192">
        <f t="shared" si="10"/>
        <v>48000000</v>
      </c>
      <c r="H204" s="192"/>
      <c r="I204" s="192"/>
      <c r="J204" s="192"/>
      <c r="K204" s="192"/>
      <c r="L204" s="192"/>
      <c r="M204" s="192">
        <v>24000000</v>
      </c>
      <c r="N204" s="192"/>
      <c r="O204" s="192"/>
      <c r="P204" s="192"/>
      <c r="Q204" s="192"/>
      <c r="R204" s="192"/>
      <c r="S204" s="192">
        <f t="shared" si="9"/>
        <v>24000000</v>
      </c>
    </row>
    <row r="205" spans="1:19" ht="20.45">
      <c r="A205" s="658"/>
      <c r="B205" s="652"/>
      <c r="C205" s="190" t="s">
        <v>596</v>
      </c>
      <c r="D205" s="190" t="s">
        <v>597</v>
      </c>
      <c r="E205" s="191">
        <v>2</v>
      </c>
      <c r="F205" s="192">
        <v>5000000</v>
      </c>
      <c r="G205" s="192">
        <f t="shared" si="10"/>
        <v>10000000</v>
      </c>
      <c r="H205" s="192">
        <v>5000000</v>
      </c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>
        <f t="shared" si="9"/>
        <v>5000000</v>
      </c>
    </row>
    <row r="206" spans="1:19" ht="20.45">
      <c r="A206" s="658"/>
      <c r="B206" s="653"/>
      <c r="C206" s="190" t="s">
        <v>599</v>
      </c>
      <c r="D206" s="190" t="s">
        <v>526</v>
      </c>
      <c r="E206" s="191">
        <v>10</v>
      </c>
      <c r="F206" s="192">
        <v>2400000</v>
      </c>
      <c r="G206" s="192">
        <f t="shared" si="10"/>
        <v>24000000</v>
      </c>
      <c r="H206" s="192">
        <v>12000000</v>
      </c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>
        <f t="shared" si="9"/>
        <v>12000000</v>
      </c>
    </row>
    <row r="207" spans="1:19" ht="22.5" customHeight="1">
      <c r="A207" s="658"/>
      <c r="B207" s="654" t="s">
        <v>1045</v>
      </c>
      <c r="C207" s="190" t="s">
        <v>586</v>
      </c>
      <c r="D207" s="190" t="s">
        <v>586</v>
      </c>
      <c r="E207" s="191">
        <v>1</v>
      </c>
      <c r="F207" s="192"/>
      <c r="G207" s="192">
        <f t="shared" si="10"/>
        <v>0</v>
      </c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>
        <f t="shared" si="9"/>
        <v>0</v>
      </c>
    </row>
    <row r="208" spans="1:19">
      <c r="A208" s="658"/>
      <c r="B208" s="652"/>
      <c r="C208" s="190" t="s">
        <v>588</v>
      </c>
      <c r="D208" s="190" t="s">
        <v>589</v>
      </c>
      <c r="E208" s="191">
        <v>1</v>
      </c>
      <c r="F208" s="192">
        <v>1697000000</v>
      </c>
      <c r="G208" s="192">
        <f t="shared" si="10"/>
        <v>1697000000</v>
      </c>
      <c r="H208" s="192"/>
      <c r="I208" s="192"/>
      <c r="J208" s="192"/>
      <c r="K208" s="192"/>
      <c r="L208" s="192"/>
      <c r="M208" s="192">
        <v>500000000</v>
      </c>
      <c r="N208" s="192"/>
      <c r="O208" s="192"/>
      <c r="P208" s="192"/>
      <c r="Q208" s="192"/>
      <c r="R208" s="192"/>
      <c r="S208" s="192">
        <f t="shared" si="9"/>
        <v>500000000</v>
      </c>
    </row>
    <row r="209" spans="1:19">
      <c r="A209" s="658"/>
      <c r="B209" s="652"/>
      <c r="C209" s="190" t="s">
        <v>590</v>
      </c>
      <c r="D209" s="190" t="s">
        <v>590</v>
      </c>
      <c r="E209" s="191">
        <v>1</v>
      </c>
      <c r="F209" s="192">
        <v>5163000002</v>
      </c>
      <c r="G209" s="192">
        <f t="shared" si="10"/>
        <v>5163000002</v>
      </c>
      <c r="H209" s="192">
        <v>500000000</v>
      </c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>
        <f t="shared" si="9"/>
        <v>500000000</v>
      </c>
    </row>
    <row r="210" spans="1:19">
      <c r="A210" s="658"/>
      <c r="B210" s="652"/>
      <c r="C210" s="190" t="s">
        <v>591</v>
      </c>
      <c r="D210" s="190" t="s">
        <v>592</v>
      </c>
      <c r="E210" s="191">
        <v>1</v>
      </c>
      <c r="F210" s="192">
        <v>700000000</v>
      </c>
      <c r="G210" s="192">
        <f t="shared" si="10"/>
        <v>700000000</v>
      </c>
      <c r="H210" s="192">
        <v>400000000</v>
      </c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>
        <f t="shared" si="9"/>
        <v>400000000</v>
      </c>
    </row>
    <row r="211" spans="1:19">
      <c r="A211" s="658"/>
      <c r="B211" s="652"/>
      <c r="C211" s="190" t="s">
        <v>593</v>
      </c>
      <c r="D211" s="190" t="s">
        <v>593</v>
      </c>
      <c r="E211" s="191">
        <v>1</v>
      </c>
      <c r="F211" s="192">
        <v>418000000</v>
      </c>
      <c r="G211" s="192">
        <f t="shared" si="10"/>
        <v>418000000</v>
      </c>
      <c r="H211" s="192"/>
      <c r="I211" s="192"/>
      <c r="J211" s="192"/>
      <c r="K211" s="192"/>
      <c r="L211" s="192"/>
      <c r="M211" s="192">
        <v>200000000</v>
      </c>
      <c r="N211" s="192"/>
      <c r="O211" s="192"/>
      <c r="P211" s="192"/>
      <c r="Q211" s="192"/>
      <c r="R211" s="192"/>
      <c r="S211" s="192">
        <f t="shared" si="9"/>
        <v>200000000</v>
      </c>
    </row>
    <row r="212" spans="1:19">
      <c r="A212" s="658"/>
      <c r="B212" s="652"/>
      <c r="C212" s="190" t="s">
        <v>1247</v>
      </c>
      <c r="D212" s="190" t="s">
        <v>1248</v>
      </c>
      <c r="E212" s="191">
        <v>1</v>
      </c>
      <c r="F212" s="192">
        <v>3417000000</v>
      </c>
      <c r="G212" s="192">
        <f t="shared" si="10"/>
        <v>3417000000</v>
      </c>
      <c r="H212" s="192">
        <v>500000000</v>
      </c>
      <c r="I212" s="192"/>
      <c r="J212" s="192"/>
      <c r="K212" s="192"/>
      <c r="L212" s="192"/>
      <c r="M212" s="192">
        <v>500000000</v>
      </c>
      <c r="N212" s="192"/>
      <c r="O212" s="192"/>
      <c r="P212" s="192"/>
      <c r="Q212" s="192"/>
      <c r="R212" s="192"/>
      <c r="S212" s="192">
        <f t="shared" si="9"/>
        <v>1000000000</v>
      </c>
    </row>
    <row r="213" spans="1:19" ht="20.45">
      <c r="A213" s="658"/>
      <c r="B213" s="652"/>
      <c r="C213" s="190" t="s">
        <v>1052</v>
      </c>
      <c r="D213" s="190" t="s">
        <v>1054</v>
      </c>
      <c r="E213" s="191">
        <v>1</v>
      </c>
      <c r="F213" s="192">
        <v>150000000</v>
      </c>
      <c r="G213" s="192">
        <f t="shared" si="10"/>
        <v>150000000</v>
      </c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>
        <f t="shared" si="9"/>
        <v>0</v>
      </c>
    </row>
    <row r="214" spans="1:19">
      <c r="A214" s="658"/>
      <c r="B214" s="652"/>
      <c r="C214" s="190" t="s">
        <v>613</v>
      </c>
      <c r="D214" s="190" t="s">
        <v>614</v>
      </c>
      <c r="E214" s="191">
        <v>1</v>
      </c>
      <c r="F214" s="192">
        <v>500000000</v>
      </c>
      <c r="G214" s="192">
        <f t="shared" si="10"/>
        <v>500000000</v>
      </c>
      <c r="H214" s="192">
        <v>300000000</v>
      </c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>
        <f t="shared" si="9"/>
        <v>300000000</v>
      </c>
    </row>
    <row r="215" spans="1:19">
      <c r="A215" s="658"/>
      <c r="B215" s="652"/>
      <c r="C215" s="190" t="s">
        <v>1251</v>
      </c>
      <c r="D215" s="190" t="s">
        <v>1253</v>
      </c>
      <c r="E215" s="191">
        <v>1</v>
      </c>
      <c r="F215" s="192"/>
      <c r="G215" s="192">
        <f t="shared" si="10"/>
        <v>0</v>
      </c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>
        <f t="shared" si="9"/>
        <v>0</v>
      </c>
    </row>
    <row r="216" spans="1:19">
      <c r="A216" s="658"/>
      <c r="B216" s="653"/>
      <c r="C216" s="190" t="s">
        <v>1255</v>
      </c>
      <c r="D216" s="190" t="s">
        <v>1257</v>
      </c>
      <c r="E216" s="191">
        <v>1</v>
      </c>
      <c r="F216" s="192">
        <v>50000000</v>
      </c>
      <c r="G216" s="192">
        <f t="shared" si="10"/>
        <v>50000000</v>
      </c>
      <c r="H216" s="192"/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>
        <f t="shared" si="9"/>
        <v>0</v>
      </c>
    </row>
    <row r="217" spans="1:19" ht="30.6">
      <c r="A217" s="658"/>
      <c r="B217" s="654" t="s">
        <v>1258</v>
      </c>
      <c r="C217" s="190" t="s">
        <v>603</v>
      </c>
      <c r="D217" s="190" t="s">
        <v>603</v>
      </c>
      <c r="E217" s="191">
        <v>1</v>
      </c>
      <c r="F217" s="192">
        <v>400000000</v>
      </c>
      <c r="G217" s="192">
        <f t="shared" si="10"/>
        <v>400000000</v>
      </c>
      <c r="H217" s="192">
        <v>200000000</v>
      </c>
      <c r="I217" s="192"/>
      <c r="J217" s="192"/>
      <c r="K217" s="192"/>
      <c r="L217" s="192"/>
      <c r="M217" s="192">
        <v>200000000</v>
      </c>
      <c r="N217" s="192"/>
      <c r="O217" s="192"/>
      <c r="P217" s="192"/>
      <c r="Q217" s="192"/>
      <c r="R217" s="192"/>
      <c r="S217" s="192">
        <f t="shared" si="9"/>
        <v>400000000</v>
      </c>
    </row>
    <row r="218" spans="1:19" ht="31.15" thickBot="1">
      <c r="A218" s="658"/>
      <c r="B218" s="659"/>
      <c r="C218" s="201" t="s">
        <v>1063</v>
      </c>
      <c r="D218" s="201" t="s">
        <v>1065</v>
      </c>
      <c r="E218" s="202">
        <v>1</v>
      </c>
      <c r="F218" s="203">
        <v>200000000</v>
      </c>
      <c r="G218" s="203">
        <f t="shared" si="10"/>
        <v>200000000</v>
      </c>
      <c r="H218" s="203"/>
      <c r="I218" s="203"/>
      <c r="J218" s="203"/>
      <c r="K218" s="203"/>
      <c r="L218" s="203"/>
      <c r="M218" s="203">
        <v>200000000</v>
      </c>
      <c r="N218" s="203"/>
      <c r="O218" s="203"/>
      <c r="P218" s="203"/>
      <c r="Q218" s="203"/>
      <c r="R218" s="203"/>
      <c r="S218" s="203">
        <f>SUM(H218:R218)</f>
        <v>200000000</v>
      </c>
    </row>
    <row r="219" spans="1:19" ht="10.9" thickBot="1">
      <c r="A219" s="660" t="s">
        <v>1259</v>
      </c>
      <c r="B219" s="661"/>
      <c r="C219" s="661"/>
      <c r="D219" s="661"/>
      <c r="E219" s="661"/>
      <c r="F219" s="662"/>
      <c r="G219" s="204">
        <f t="shared" ref="G219:S219" si="11">SUM(G176:G218)</f>
        <v>15565000002</v>
      </c>
      <c r="H219" s="204">
        <f t="shared" si="11"/>
        <v>2796000000</v>
      </c>
      <c r="I219" s="204">
        <f t="shared" si="11"/>
        <v>0</v>
      </c>
      <c r="J219" s="204">
        <f t="shared" si="11"/>
        <v>0</v>
      </c>
      <c r="K219" s="204">
        <f t="shared" si="11"/>
        <v>0</v>
      </c>
      <c r="L219" s="204">
        <f t="shared" si="11"/>
        <v>0</v>
      </c>
      <c r="M219" s="204">
        <f t="shared" si="11"/>
        <v>1944000000</v>
      </c>
      <c r="N219" s="204">
        <f t="shared" si="11"/>
        <v>0</v>
      </c>
      <c r="O219" s="204">
        <f t="shared" si="11"/>
        <v>0</v>
      </c>
      <c r="P219" s="204">
        <f t="shared" si="11"/>
        <v>85000000</v>
      </c>
      <c r="Q219" s="204">
        <f t="shared" si="11"/>
        <v>0</v>
      </c>
      <c r="R219" s="204">
        <f t="shared" si="11"/>
        <v>0</v>
      </c>
      <c r="S219" s="204">
        <f t="shared" si="11"/>
        <v>4825000000</v>
      </c>
    </row>
    <row r="220" spans="1:19" ht="56.25" customHeight="1">
      <c r="A220" s="663" t="s">
        <v>114</v>
      </c>
      <c r="B220" s="665" t="s">
        <v>1112</v>
      </c>
      <c r="C220" s="206" t="s">
        <v>1113</v>
      </c>
      <c r="D220" s="206" t="s">
        <v>340</v>
      </c>
      <c r="E220" s="207">
        <v>4</v>
      </c>
      <c r="F220" s="208">
        <v>25000000</v>
      </c>
      <c r="G220" s="208">
        <f t="shared" si="10"/>
        <v>100000000</v>
      </c>
      <c r="H220" s="208"/>
      <c r="I220" s="208"/>
      <c r="J220" s="208"/>
      <c r="K220" s="208"/>
      <c r="L220" s="208"/>
      <c r="M220" s="208">
        <v>28000000</v>
      </c>
      <c r="N220" s="208"/>
      <c r="O220" s="208"/>
      <c r="P220" s="208"/>
      <c r="Q220" s="208"/>
      <c r="R220" s="208"/>
      <c r="S220" s="208">
        <f>SUM(H220:R220)</f>
        <v>28000000</v>
      </c>
    </row>
    <row r="221" spans="1:19" ht="61.15">
      <c r="A221" s="663"/>
      <c r="B221" s="665"/>
      <c r="C221" s="210" t="s">
        <v>661</v>
      </c>
      <c r="D221" s="210" t="s">
        <v>1114</v>
      </c>
      <c r="E221" s="211">
        <v>4</v>
      </c>
      <c r="F221" s="212">
        <v>4000000</v>
      </c>
      <c r="G221" s="212">
        <f t="shared" si="10"/>
        <v>16000000</v>
      </c>
      <c r="H221" s="212">
        <v>5000000</v>
      </c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>
        <f>SUM(H221:R221)</f>
        <v>5000000</v>
      </c>
    </row>
    <row r="222" spans="1:19">
      <c r="A222" s="663"/>
      <c r="B222" s="665"/>
      <c r="C222" s="210" t="s">
        <v>663</v>
      </c>
      <c r="D222" s="210" t="s">
        <v>664</v>
      </c>
      <c r="E222" s="211">
        <v>2</v>
      </c>
      <c r="F222" s="212">
        <v>20000000</v>
      </c>
      <c r="G222" s="212">
        <f t="shared" si="10"/>
        <v>40000000</v>
      </c>
      <c r="H222" s="212">
        <v>20000000</v>
      </c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>
        <f t="shared" ref="S222:S262" si="12">SUM(H222:R222)</f>
        <v>20000000</v>
      </c>
    </row>
    <row r="223" spans="1:19" ht="61.15">
      <c r="A223" s="663"/>
      <c r="B223" s="665"/>
      <c r="C223" s="210" t="s">
        <v>1116</v>
      </c>
      <c r="D223" s="210" t="s">
        <v>1118</v>
      </c>
      <c r="E223" s="211">
        <v>1</v>
      </c>
      <c r="F223" s="212">
        <v>30000000</v>
      </c>
      <c r="G223" s="212">
        <f t="shared" si="10"/>
        <v>30000000</v>
      </c>
      <c r="H223" s="212"/>
      <c r="I223" s="212"/>
      <c r="J223" s="212"/>
      <c r="K223" s="212"/>
      <c r="L223" s="212"/>
      <c r="M223" s="212">
        <v>10000000</v>
      </c>
      <c r="N223" s="212"/>
      <c r="O223" s="212"/>
      <c r="P223" s="212"/>
      <c r="Q223" s="212"/>
      <c r="R223" s="212"/>
      <c r="S223" s="212">
        <f t="shared" si="12"/>
        <v>10000000</v>
      </c>
    </row>
    <row r="224" spans="1:19" ht="81.599999999999994">
      <c r="A224" s="663"/>
      <c r="B224" s="666"/>
      <c r="C224" s="210" t="s">
        <v>1120</v>
      </c>
      <c r="D224" s="210" t="s">
        <v>468</v>
      </c>
      <c r="E224" s="211">
        <v>2</v>
      </c>
      <c r="F224" s="212">
        <v>30000000</v>
      </c>
      <c r="G224" s="212">
        <f t="shared" si="10"/>
        <v>60000000</v>
      </c>
      <c r="H224" s="212"/>
      <c r="I224" s="212"/>
      <c r="J224" s="212"/>
      <c r="K224" s="212">
        <v>30000000</v>
      </c>
      <c r="L224" s="212"/>
      <c r="M224" s="212"/>
      <c r="N224" s="212"/>
      <c r="O224" s="212"/>
      <c r="P224" s="212"/>
      <c r="Q224" s="212"/>
      <c r="R224" s="212"/>
      <c r="S224" s="212">
        <f t="shared" si="12"/>
        <v>30000000</v>
      </c>
    </row>
    <row r="225" spans="1:19" ht="20.45">
      <c r="A225" s="663"/>
      <c r="B225" s="668" t="s">
        <v>1072</v>
      </c>
      <c r="C225" s="210" t="s">
        <v>414</v>
      </c>
      <c r="D225" s="210" t="s">
        <v>624</v>
      </c>
      <c r="E225" s="211">
        <v>3</v>
      </c>
      <c r="F225" s="212">
        <v>15000000</v>
      </c>
      <c r="G225" s="212">
        <f t="shared" si="10"/>
        <v>45000000</v>
      </c>
      <c r="H225" s="212"/>
      <c r="I225" s="212"/>
      <c r="J225" s="212"/>
      <c r="K225" s="212"/>
      <c r="L225" s="212"/>
      <c r="M225" s="212">
        <v>15000000</v>
      </c>
      <c r="N225" s="212"/>
      <c r="O225" s="212"/>
      <c r="P225" s="212"/>
      <c r="Q225" s="212"/>
      <c r="R225" s="212"/>
      <c r="S225" s="212">
        <f t="shared" si="12"/>
        <v>15000000</v>
      </c>
    </row>
    <row r="226" spans="1:19">
      <c r="A226" s="663"/>
      <c r="B226" s="665"/>
      <c r="C226" s="210" t="s">
        <v>627</v>
      </c>
      <c r="D226" s="210" t="s">
        <v>628</v>
      </c>
      <c r="E226" s="211">
        <v>1</v>
      </c>
      <c r="F226" s="212">
        <v>50000000</v>
      </c>
      <c r="G226" s="212">
        <f t="shared" si="10"/>
        <v>50000000</v>
      </c>
      <c r="H226" s="212"/>
      <c r="I226" s="212"/>
      <c r="J226" s="212"/>
      <c r="K226" s="212"/>
      <c r="L226" s="212"/>
      <c r="M226" s="212">
        <v>50000000</v>
      </c>
      <c r="N226" s="212"/>
      <c r="O226" s="212"/>
      <c r="P226" s="212"/>
      <c r="Q226" s="212"/>
      <c r="R226" s="212"/>
      <c r="S226" s="212">
        <f t="shared" si="12"/>
        <v>50000000</v>
      </c>
    </row>
    <row r="227" spans="1:19" ht="40.9">
      <c r="A227" s="663"/>
      <c r="B227" s="665"/>
      <c r="C227" s="210" t="s">
        <v>171</v>
      </c>
      <c r="D227" s="210" t="s">
        <v>1079</v>
      </c>
      <c r="E227" s="211">
        <v>1</v>
      </c>
      <c r="F227" s="212">
        <v>40000000</v>
      </c>
      <c r="G227" s="212">
        <f t="shared" si="10"/>
        <v>40000000</v>
      </c>
      <c r="H227" s="212">
        <v>20000000</v>
      </c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>
        <f t="shared" si="12"/>
        <v>20000000</v>
      </c>
    </row>
    <row r="228" spans="1:19" ht="20.45">
      <c r="A228" s="663"/>
      <c r="B228" s="665"/>
      <c r="C228" s="210" t="s">
        <v>1080</v>
      </c>
      <c r="D228" s="210" t="s">
        <v>1081</v>
      </c>
      <c r="E228" s="211">
        <v>1</v>
      </c>
      <c r="F228" s="212">
        <v>50000000</v>
      </c>
      <c r="G228" s="212">
        <f t="shared" si="10"/>
        <v>50000000</v>
      </c>
      <c r="H228" s="212">
        <v>25000000</v>
      </c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>
        <f t="shared" si="12"/>
        <v>25000000</v>
      </c>
    </row>
    <row r="229" spans="1:19" ht="30.6">
      <c r="A229" s="663"/>
      <c r="B229" s="665"/>
      <c r="C229" s="210" t="s">
        <v>1083</v>
      </c>
      <c r="D229" s="210" t="s">
        <v>1083</v>
      </c>
      <c r="E229" s="211">
        <v>1</v>
      </c>
      <c r="F229" s="212">
        <v>50000000</v>
      </c>
      <c r="G229" s="212">
        <f t="shared" si="10"/>
        <v>50000000</v>
      </c>
      <c r="H229" s="212">
        <v>20000000</v>
      </c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>
        <f t="shared" si="12"/>
        <v>20000000</v>
      </c>
    </row>
    <row r="230" spans="1:19" ht="20.45">
      <c r="A230" s="663"/>
      <c r="B230" s="665"/>
      <c r="C230" s="210" t="s">
        <v>1086</v>
      </c>
      <c r="D230" s="210" t="s">
        <v>1088</v>
      </c>
      <c r="E230" s="211">
        <v>1</v>
      </c>
      <c r="F230" s="212">
        <v>500000000</v>
      </c>
      <c r="G230" s="212">
        <f t="shared" si="10"/>
        <v>500000000</v>
      </c>
      <c r="H230" s="212"/>
      <c r="I230" s="212"/>
      <c r="J230" s="212"/>
      <c r="K230" s="212"/>
      <c r="L230" s="212"/>
      <c r="M230" s="212"/>
      <c r="N230" s="212"/>
      <c r="O230" s="212"/>
      <c r="P230" s="212">
        <v>500000000</v>
      </c>
      <c r="Q230" s="212"/>
      <c r="R230" s="212"/>
      <c r="S230" s="212">
        <f t="shared" si="12"/>
        <v>500000000</v>
      </c>
    </row>
    <row r="231" spans="1:19" ht="20.45">
      <c r="A231" s="663"/>
      <c r="B231" s="665"/>
      <c r="C231" s="210" t="s">
        <v>1086</v>
      </c>
      <c r="D231" s="210" t="s">
        <v>1089</v>
      </c>
      <c r="E231" s="211">
        <v>1</v>
      </c>
      <c r="F231" s="212">
        <v>300000000</v>
      </c>
      <c r="G231" s="212">
        <f t="shared" si="10"/>
        <v>300000000</v>
      </c>
      <c r="H231" s="212">
        <v>150000000</v>
      </c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>
        <f t="shared" si="12"/>
        <v>150000000</v>
      </c>
    </row>
    <row r="232" spans="1:19" ht="30.6">
      <c r="A232" s="663"/>
      <c r="B232" s="665"/>
      <c r="C232" s="210" t="s">
        <v>1075</v>
      </c>
      <c r="D232" s="210" t="s">
        <v>1076</v>
      </c>
      <c r="E232" s="211">
        <v>1</v>
      </c>
      <c r="F232" s="212">
        <v>70000000</v>
      </c>
      <c r="G232" s="212">
        <f t="shared" si="10"/>
        <v>70000000</v>
      </c>
      <c r="H232" s="212">
        <v>70000000</v>
      </c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>
        <f t="shared" si="12"/>
        <v>70000000</v>
      </c>
    </row>
    <row r="233" spans="1:19" ht="20.45">
      <c r="A233" s="663"/>
      <c r="B233" s="665"/>
      <c r="C233" s="210" t="s">
        <v>1091</v>
      </c>
      <c r="D233" s="210" t="s">
        <v>1093</v>
      </c>
      <c r="E233" s="211">
        <v>1</v>
      </c>
      <c r="F233" s="212">
        <v>80000000</v>
      </c>
      <c r="G233" s="212">
        <f t="shared" si="10"/>
        <v>80000000</v>
      </c>
      <c r="H233" s="212"/>
      <c r="I233" s="212"/>
      <c r="J233" s="212"/>
      <c r="K233" s="212"/>
      <c r="L233" s="212"/>
      <c r="M233" s="212">
        <v>40000000</v>
      </c>
      <c r="N233" s="212"/>
      <c r="O233" s="212"/>
      <c r="P233" s="212"/>
      <c r="Q233" s="212"/>
      <c r="R233" s="212"/>
      <c r="S233" s="212">
        <f t="shared" si="12"/>
        <v>40000000</v>
      </c>
    </row>
    <row r="234" spans="1:19" ht="20.45">
      <c r="A234" s="663"/>
      <c r="B234" s="665"/>
      <c r="C234" s="210" t="s">
        <v>1262</v>
      </c>
      <c r="D234" s="210" t="s">
        <v>1264</v>
      </c>
      <c r="E234" s="211">
        <v>1</v>
      </c>
      <c r="F234" s="212">
        <v>500000000</v>
      </c>
      <c r="G234" s="212">
        <f t="shared" si="10"/>
        <v>500000000</v>
      </c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>
        <v>500000000</v>
      </c>
      <c r="S234" s="212">
        <f t="shared" si="12"/>
        <v>500000000</v>
      </c>
    </row>
    <row r="235" spans="1:19" ht="20.45">
      <c r="A235" s="663"/>
      <c r="B235" s="665"/>
      <c r="C235" s="210" t="s">
        <v>1262</v>
      </c>
      <c r="D235" s="210" t="s">
        <v>1266</v>
      </c>
      <c r="E235" s="211">
        <v>1</v>
      </c>
      <c r="F235" s="212">
        <v>100000000</v>
      </c>
      <c r="G235" s="212">
        <f t="shared" si="10"/>
        <v>100000000</v>
      </c>
      <c r="H235" s="212">
        <v>50000000</v>
      </c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>
        <f t="shared" si="12"/>
        <v>50000000</v>
      </c>
    </row>
    <row r="236" spans="1:19" ht="20.45">
      <c r="A236" s="663"/>
      <c r="B236" s="665"/>
      <c r="C236" s="210" t="s">
        <v>1262</v>
      </c>
      <c r="D236" s="210" t="s">
        <v>1268</v>
      </c>
      <c r="E236" s="211">
        <v>1</v>
      </c>
      <c r="F236" s="212">
        <v>120000000</v>
      </c>
      <c r="G236" s="212">
        <f t="shared" si="10"/>
        <v>120000000</v>
      </c>
      <c r="H236" s="212"/>
      <c r="I236" s="212"/>
      <c r="J236" s="212"/>
      <c r="K236" s="212"/>
      <c r="L236" s="212"/>
      <c r="M236" s="212">
        <v>60000000</v>
      </c>
      <c r="N236" s="212"/>
      <c r="O236" s="212"/>
      <c r="P236" s="212"/>
      <c r="Q236" s="212"/>
      <c r="R236" s="212"/>
      <c r="S236" s="212">
        <f t="shared" si="12"/>
        <v>60000000</v>
      </c>
    </row>
    <row r="237" spans="1:19" ht="20.45">
      <c r="A237" s="663"/>
      <c r="B237" s="665"/>
      <c r="C237" s="210" t="s">
        <v>1262</v>
      </c>
      <c r="D237" s="210" t="s">
        <v>1270</v>
      </c>
      <c r="E237" s="211">
        <v>1</v>
      </c>
      <c r="F237" s="212">
        <v>400000000</v>
      </c>
      <c r="G237" s="212">
        <f t="shared" si="10"/>
        <v>400000000</v>
      </c>
      <c r="H237" s="212">
        <v>200000000</v>
      </c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>
        <f t="shared" si="12"/>
        <v>200000000</v>
      </c>
    </row>
    <row r="238" spans="1:19" ht="20.45">
      <c r="A238" s="663"/>
      <c r="B238" s="665"/>
      <c r="C238" s="210" t="s">
        <v>1097</v>
      </c>
      <c r="D238" s="214" t="s">
        <v>1097</v>
      </c>
      <c r="E238" s="211">
        <v>1</v>
      </c>
      <c r="F238" s="212">
        <v>700000000</v>
      </c>
      <c r="G238" s="212">
        <f t="shared" si="10"/>
        <v>700000000</v>
      </c>
      <c r="H238" s="212">
        <v>400000000</v>
      </c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>
        <f t="shared" si="12"/>
        <v>400000000</v>
      </c>
    </row>
    <row r="239" spans="1:19" ht="20.45">
      <c r="A239" s="663"/>
      <c r="B239" s="665"/>
      <c r="C239" s="210" t="s">
        <v>1100</v>
      </c>
      <c r="D239" s="214" t="s">
        <v>1100</v>
      </c>
      <c r="E239" s="211">
        <v>1</v>
      </c>
      <c r="F239" s="212">
        <v>2312000000</v>
      </c>
      <c r="G239" s="212">
        <f t="shared" si="10"/>
        <v>2312000000</v>
      </c>
      <c r="H239" s="212">
        <v>300000000</v>
      </c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>
        <f t="shared" si="12"/>
        <v>300000000</v>
      </c>
    </row>
    <row r="240" spans="1:19" ht="20.45">
      <c r="A240" s="663"/>
      <c r="B240" s="665"/>
      <c r="C240" s="210" t="s">
        <v>1103</v>
      </c>
      <c r="D240" s="214" t="s">
        <v>1103</v>
      </c>
      <c r="E240" s="211">
        <v>1</v>
      </c>
      <c r="F240" s="212">
        <v>1201000000</v>
      </c>
      <c r="G240" s="212">
        <f t="shared" si="10"/>
        <v>1201000000</v>
      </c>
      <c r="H240" s="212">
        <v>500000000</v>
      </c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>
        <f t="shared" si="12"/>
        <v>500000000</v>
      </c>
    </row>
    <row r="241" spans="1:19" ht="20.45">
      <c r="A241" s="663"/>
      <c r="B241" s="666"/>
      <c r="C241" s="210" t="s">
        <v>1106</v>
      </c>
      <c r="D241" s="214" t="s">
        <v>1106</v>
      </c>
      <c r="E241" s="211">
        <v>1</v>
      </c>
      <c r="F241" s="212">
        <v>1900000000</v>
      </c>
      <c r="G241" s="212">
        <f t="shared" si="10"/>
        <v>1900000000</v>
      </c>
      <c r="H241" s="212">
        <v>250000000</v>
      </c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>
        <f t="shared" si="12"/>
        <v>250000000</v>
      </c>
    </row>
    <row r="242" spans="1:19" ht="40.9">
      <c r="A242" s="663"/>
      <c r="B242" s="668" t="s">
        <v>671</v>
      </c>
      <c r="C242" s="210" t="s">
        <v>1123</v>
      </c>
      <c r="D242" s="210" t="s">
        <v>1125</v>
      </c>
      <c r="E242" s="211">
        <v>1</v>
      </c>
      <c r="F242" s="212">
        <v>60000000</v>
      </c>
      <c r="G242" s="212">
        <f t="shared" si="10"/>
        <v>60000000</v>
      </c>
      <c r="H242" s="212">
        <v>60000000</v>
      </c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>
        <f t="shared" si="12"/>
        <v>60000000</v>
      </c>
    </row>
    <row r="243" spans="1:19" ht="30.6">
      <c r="A243" s="663"/>
      <c r="B243" s="665"/>
      <c r="C243" s="210" t="s">
        <v>1127</v>
      </c>
      <c r="D243" s="214" t="s">
        <v>1129</v>
      </c>
      <c r="E243" s="211">
        <v>1</v>
      </c>
      <c r="F243" s="212">
        <v>100000000</v>
      </c>
      <c r="G243" s="212">
        <f t="shared" si="10"/>
        <v>100000000</v>
      </c>
      <c r="H243" s="212">
        <v>50000000</v>
      </c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>
        <f t="shared" si="12"/>
        <v>50000000</v>
      </c>
    </row>
    <row r="244" spans="1:19" ht="20.45">
      <c r="A244" s="663"/>
      <c r="B244" s="665"/>
      <c r="C244" s="210" t="s">
        <v>1131</v>
      </c>
      <c r="D244" s="214" t="s">
        <v>1133</v>
      </c>
      <c r="E244" s="211">
        <v>1</v>
      </c>
      <c r="F244" s="212">
        <v>60000000</v>
      </c>
      <c r="G244" s="212">
        <f t="shared" si="10"/>
        <v>60000000</v>
      </c>
      <c r="H244" s="212">
        <v>25000000</v>
      </c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>
        <f t="shared" si="12"/>
        <v>25000000</v>
      </c>
    </row>
    <row r="245" spans="1:19" ht="20.45">
      <c r="A245" s="663"/>
      <c r="B245" s="665"/>
      <c r="C245" s="214" t="s">
        <v>1135</v>
      </c>
      <c r="D245" s="214" t="s">
        <v>1137</v>
      </c>
      <c r="E245" s="211">
        <v>1</v>
      </c>
      <c r="F245" s="212">
        <v>25000000</v>
      </c>
      <c r="G245" s="212">
        <f t="shared" si="10"/>
        <v>25000000</v>
      </c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>
        <f t="shared" si="12"/>
        <v>0</v>
      </c>
    </row>
    <row r="246" spans="1:19" ht="20.45">
      <c r="A246" s="663"/>
      <c r="B246" s="665"/>
      <c r="C246" s="214" t="s">
        <v>803</v>
      </c>
      <c r="D246" s="214" t="s">
        <v>718</v>
      </c>
      <c r="E246" s="211">
        <v>1</v>
      </c>
      <c r="F246" s="212">
        <v>25000000</v>
      </c>
      <c r="G246" s="212">
        <f t="shared" si="10"/>
        <v>25000000</v>
      </c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>
        <f t="shared" si="12"/>
        <v>0</v>
      </c>
    </row>
    <row r="247" spans="1:19" ht="20.45">
      <c r="A247" s="663"/>
      <c r="B247" s="665"/>
      <c r="C247" s="214" t="s">
        <v>1141</v>
      </c>
      <c r="D247" s="214" t="s">
        <v>1143</v>
      </c>
      <c r="E247" s="211">
        <v>1</v>
      </c>
      <c r="F247" s="212">
        <v>60000000</v>
      </c>
      <c r="G247" s="212">
        <f t="shared" si="10"/>
        <v>60000000</v>
      </c>
      <c r="H247" s="212">
        <v>60000000</v>
      </c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>
        <f t="shared" si="12"/>
        <v>60000000</v>
      </c>
    </row>
    <row r="248" spans="1:19" ht="30.6">
      <c r="A248" s="663"/>
      <c r="B248" s="665"/>
      <c r="C248" s="210" t="s">
        <v>1149</v>
      </c>
      <c r="D248" s="214" t="s">
        <v>1151</v>
      </c>
      <c r="E248" s="211">
        <v>1</v>
      </c>
      <c r="F248" s="212">
        <v>80000000</v>
      </c>
      <c r="G248" s="212">
        <f t="shared" si="10"/>
        <v>80000000</v>
      </c>
      <c r="H248" s="212">
        <v>80000000</v>
      </c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>
        <f t="shared" si="12"/>
        <v>80000000</v>
      </c>
    </row>
    <row r="249" spans="1:19" ht="20.45">
      <c r="A249" s="663"/>
      <c r="B249" s="665"/>
      <c r="C249" s="210" t="s">
        <v>1141</v>
      </c>
      <c r="D249" s="210" t="s">
        <v>1143</v>
      </c>
      <c r="E249" s="211">
        <v>1</v>
      </c>
      <c r="F249" s="212">
        <v>60000000</v>
      </c>
      <c r="G249" s="212">
        <f t="shared" si="10"/>
        <v>60000000</v>
      </c>
      <c r="H249" s="212">
        <v>30000000</v>
      </c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>
        <f t="shared" si="12"/>
        <v>30000000</v>
      </c>
    </row>
    <row r="250" spans="1:19" ht="20.45">
      <c r="A250" s="663"/>
      <c r="B250" s="665"/>
      <c r="C250" s="210" t="s">
        <v>1141</v>
      </c>
      <c r="D250" s="210" t="s">
        <v>1153</v>
      </c>
      <c r="E250" s="211">
        <v>2</v>
      </c>
      <c r="F250" s="212">
        <v>10000000</v>
      </c>
      <c r="G250" s="212">
        <f t="shared" si="10"/>
        <v>20000000</v>
      </c>
      <c r="H250" s="212">
        <v>10000000</v>
      </c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>
        <f t="shared" si="12"/>
        <v>10000000</v>
      </c>
    </row>
    <row r="251" spans="1:19" ht="20.45">
      <c r="A251" s="663"/>
      <c r="B251" s="665"/>
      <c r="C251" s="210" t="s">
        <v>1155</v>
      </c>
      <c r="D251" s="210" t="s">
        <v>1157</v>
      </c>
      <c r="E251" s="211">
        <v>1</v>
      </c>
      <c r="F251" s="212">
        <v>45000000</v>
      </c>
      <c r="G251" s="212">
        <f t="shared" si="10"/>
        <v>45000000</v>
      </c>
      <c r="H251" s="212">
        <v>15000000</v>
      </c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>
        <f t="shared" si="12"/>
        <v>15000000</v>
      </c>
    </row>
    <row r="252" spans="1:19" ht="20.45">
      <c r="A252" s="663"/>
      <c r="B252" s="665"/>
      <c r="C252" s="210" t="s">
        <v>1159</v>
      </c>
      <c r="D252" s="214" t="s">
        <v>1133</v>
      </c>
      <c r="E252" s="211">
        <v>1</v>
      </c>
      <c r="F252" s="212">
        <v>30000000</v>
      </c>
      <c r="G252" s="212">
        <f t="shared" si="10"/>
        <v>30000000</v>
      </c>
      <c r="H252" s="212">
        <v>30000000</v>
      </c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>
        <f t="shared" si="12"/>
        <v>30000000</v>
      </c>
    </row>
    <row r="253" spans="1:19" ht="20.45">
      <c r="A253" s="663"/>
      <c r="B253" s="665"/>
      <c r="C253" s="210" t="s">
        <v>1162</v>
      </c>
      <c r="D253" s="210" t="s">
        <v>1164</v>
      </c>
      <c r="E253" s="211">
        <v>1</v>
      </c>
      <c r="F253" s="212">
        <v>50000000</v>
      </c>
      <c r="G253" s="212">
        <f t="shared" si="10"/>
        <v>50000000</v>
      </c>
      <c r="H253" s="212">
        <v>20000000</v>
      </c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>
        <f t="shared" si="12"/>
        <v>20000000</v>
      </c>
    </row>
    <row r="254" spans="1:19">
      <c r="A254" s="663"/>
      <c r="B254" s="665"/>
      <c r="C254" s="210" t="s">
        <v>695</v>
      </c>
      <c r="D254" s="210" t="s">
        <v>1273</v>
      </c>
      <c r="E254" s="211">
        <v>1</v>
      </c>
      <c r="F254" s="212">
        <v>30000000</v>
      </c>
      <c r="G254" s="212">
        <f t="shared" si="10"/>
        <v>30000000</v>
      </c>
      <c r="H254" s="212">
        <v>10000000</v>
      </c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>
        <f t="shared" si="12"/>
        <v>10000000</v>
      </c>
    </row>
    <row r="255" spans="1:19" ht="20.45">
      <c r="A255" s="663"/>
      <c r="B255" s="665"/>
      <c r="C255" s="210" t="s">
        <v>1168</v>
      </c>
      <c r="D255" s="210" t="s">
        <v>1170</v>
      </c>
      <c r="E255" s="211">
        <v>3</v>
      </c>
      <c r="F255" s="212">
        <v>5000000</v>
      </c>
      <c r="G255" s="212">
        <f t="shared" si="10"/>
        <v>15000000</v>
      </c>
      <c r="H255" s="212">
        <v>5000000</v>
      </c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>
        <f t="shared" si="12"/>
        <v>5000000</v>
      </c>
    </row>
    <row r="256" spans="1:19" ht="20.45">
      <c r="A256" s="663"/>
      <c r="B256" s="666"/>
      <c r="C256" s="210" t="s">
        <v>1168</v>
      </c>
      <c r="D256" s="210" t="s">
        <v>1172</v>
      </c>
      <c r="E256" s="211">
        <v>1</v>
      </c>
      <c r="F256" s="212">
        <v>30000000</v>
      </c>
      <c r="G256" s="212">
        <f t="shared" si="10"/>
        <v>30000000</v>
      </c>
      <c r="H256" s="212">
        <v>10000000</v>
      </c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>
        <f t="shared" si="12"/>
        <v>10000000</v>
      </c>
    </row>
    <row r="257" spans="1:19" ht="22.5" customHeight="1">
      <c r="A257" s="663"/>
      <c r="B257" s="668" t="s">
        <v>1108</v>
      </c>
      <c r="C257" s="210" t="s">
        <v>650</v>
      </c>
      <c r="D257" s="210" t="s">
        <v>651</v>
      </c>
      <c r="E257" s="211">
        <v>1</v>
      </c>
      <c r="F257" s="212">
        <v>100000000</v>
      </c>
      <c r="G257" s="212">
        <f t="shared" si="10"/>
        <v>100000000</v>
      </c>
      <c r="H257" s="212"/>
      <c r="I257" s="212"/>
      <c r="J257" s="212"/>
      <c r="K257" s="212"/>
      <c r="L257" s="212"/>
      <c r="M257" s="212">
        <v>50000000</v>
      </c>
      <c r="N257" s="212"/>
      <c r="O257" s="212"/>
      <c r="P257" s="212"/>
      <c r="Q257" s="212"/>
      <c r="R257" s="212"/>
      <c r="S257" s="212">
        <f t="shared" si="12"/>
        <v>50000000</v>
      </c>
    </row>
    <row r="258" spans="1:19" ht="30.6">
      <c r="A258" s="663"/>
      <c r="B258" s="665"/>
      <c r="C258" s="210" t="s">
        <v>650</v>
      </c>
      <c r="D258" s="210" t="s">
        <v>652</v>
      </c>
      <c r="E258" s="211">
        <v>1</v>
      </c>
      <c r="F258" s="212">
        <v>150000000</v>
      </c>
      <c r="G258" s="212">
        <f t="shared" si="10"/>
        <v>150000000</v>
      </c>
      <c r="H258" s="212"/>
      <c r="I258" s="212"/>
      <c r="J258" s="212"/>
      <c r="K258" s="212"/>
      <c r="L258" s="212"/>
      <c r="M258" s="212">
        <v>60000000</v>
      </c>
      <c r="N258" s="212"/>
      <c r="O258" s="212"/>
      <c r="P258" s="212"/>
      <c r="Q258" s="212"/>
      <c r="R258" s="212"/>
      <c r="S258" s="212">
        <f t="shared" si="12"/>
        <v>60000000</v>
      </c>
    </row>
    <row r="259" spans="1:19" ht="30.6">
      <c r="A259" s="663"/>
      <c r="B259" s="665"/>
      <c r="C259" s="210" t="s">
        <v>653</v>
      </c>
      <c r="D259" s="210" t="s">
        <v>654</v>
      </c>
      <c r="E259" s="211">
        <v>20</v>
      </c>
      <c r="F259" s="212">
        <v>1500000</v>
      </c>
      <c r="G259" s="212">
        <f t="shared" si="10"/>
        <v>30000000</v>
      </c>
      <c r="H259" s="212"/>
      <c r="I259" s="212"/>
      <c r="J259" s="212"/>
      <c r="K259" s="212"/>
      <c r="L259" s="212"/>
      <c r="M259" s="212">
        <v>15000000</v>
      </c>
      <c r="N259" s="212"/>
      <c r="O259" s="212"/>
      <c r="P259" s="212"/>
      <c r="Q259" s="212"/>
      <c r="R259" s="212"/>
      <c r="S259" s="212">
        <f t="shared" si="12"/>
        <v>15000000</v>
      </c>
    </row>
    <row r="260" spans="1:19" ht="40.9">
      <c r="A260" s="663"/>
      <c r="B260" s="665"/>
      <c r="C260" s="210" t="s">
        <v>655</v>
      </c>
      <c r="D260" s="210" t="s">
        <v>656</v>
      </c>
      <c r="E260" s="211">
        <v>100</v>
      </c>
      <c r="F260" s="212">
        <v>900000</v>
      </c>
      <c r="G260" s="212">
        <f>+E260*F260</f>
        <v>90000000</v>
      </c>
      <c r="H260" s="212"/>
      <c r="I260" s="212"/>
      <c r="J260" s="212">
        <v>30000000</v>
      </c>
      <c r="K260" s="212"/>
      <c r="L260" s="212"/>
      <c r="M260" s="212"/>
      <c r="N260" s="212"/>
      <c r="O260" s="212"/>
      <c r="P260" s="212"/>
      <c r="Q260" s="212"/>
      <c r="R260" s="212"/>
      <c r="S260" s="212">
        <f t="shared" si="12"/>
        <v>30000000</v>
      </c>
    </row>
    <row r="261" spans="1:19">
      <c r="A261" s="663"/>
      <c r="B261" s="668" t="s">
        <v>1066</v>
      </c>
      <c r="C261" s="206" t="s">
        <v>643</v>
      </c>
      <c r="D261" s="206" t="s">
        <v>644</v>
      </c>
      <c r="E261" s="207">
        <v>1</v>
      </c>
      <c r="F261" s="208">
        <v>30000000</v>
      </c>
      <c r="G261" s="208">
        <f>+E261*F261</f>
        <v>30000000</v>
      </c>
      <c r="H261" s="208">
        <v>30000000</v>
      </c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12">
        <f t="shared" si="12"/>
        <v>30000000</v>
      </c>
    </row>
    <row r="262" spans="1:19" ht="30.6">
      <c r="A262" s="663"/>
      <c r="B262" s="665"/>
      <c r="C262" s="210" t="s">
        <v>620</v>
      </c>
      <c r="D262" s="210" t="s">
        <v>185</v>
      </c>
      <c r="E262" s="211">
        <v>1</v>
      </c>
      <c r="F262" s="212">
        <v>20000000</v>
      </c>
      <c r="G262" s="212">
        <f>+E262*F262</f>
        <v>20000000</v>
      </c>
      <c r="H262" s="212">
        <v>10000000</v>
      </c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>
        <f t="shared" si="12"/>
        <v>10000000</v>
      </c>
    </row>
    <row r="263" spans="1:19" ht="31.15" thickBot="1">
      <c r="A263" s="664"/>
      <c r="B263" s="667"/>
      <c r="C263" s="217" t="s">
        <v>621</v>
      </c>
      <c r="D263" s="217" t="s">
        <v>1071</v>
      </c>
      <c r="E263" s="218">
        <v>1</v>
      </c>
      <c r="F263" s="219">
        <v>96000000</v>
      </c>
      <c r="G263" s="219">
        <f>+E263*F263</f>
        <v>96000000</v>
      </c>
      <c r="H263" s="219"/>
      <c r="I263" s="219"/>
      <c r="J263" s="219"/>
      <c r="K263" s="219"/>
      <c r="L263" s="219"/>
      <c r="M263" s="219">
        <v>24000000</v>
      </c>
      <c r="N263" s="219"/>
      <c r="O263" s="219"/>
      <c r="P263" s="219"/>
      <c r="Q263" s="219"/>
      <c r="R263" s="219"/>
      <c r="S263" s="220">
        <f>SUM(H263:R263)</f>
        <v>24000000</v>
      </c>
    </row>
    <row r="264" spans="1:19" ht="10.9" thickBot="1">
      <c r="A264" s="669" t="s">
        <v>1274</v>
      </c>
      <c r="B264" s="670"/>
      <c r="C264" s="670"/>
      <c r="D264" s="670"/>
      <c r="E264" s="670"/>
      <c r="F264" s="671"/>
      <c r="G264" s="221">
        <f t="shared" ref="G264:S264" si="13">SUM(G220:G263)</f>
        <v>9870000000</v>
      </c>
      <c r="H264" s="221">
        <f t="shared" si="13"/>
        <v>2455000000</v>
      </c>
      <c r="I264" s="221">
        <f t="shared" si="13"/>
        <v>0</v>
      </c>
      <c r="J264" s="221">
        <f t="shared" si="13"/>
        <v>30000000</v>
      </c>
      <c r="K264" s="221">
        <f t="shared" si="13"/>
        <v>30000000</v>
      </c>
      <c r="L264" s="221">
        <f t="shared" si="13"/>
        <v>0</v>
      </c>
      <c r="M264" s="221">
        <f t="shared" si="13"/>
        <v>352000000</v>
      </c>
      <c r="N264" s="221">
        <f t="shared" si="13"/>
        <v>0</v>
      </c>
      <c r="O264" s="221">
        <f t="shared" si="13"/>
        <v>0</v>
      </c>
      <c r="P264" s="221">
        <f t="shared" si="13"/>
        <v>500000000</v>
      </c>
      <c r="Q264" s="221">
        <f t="shared" si="13"/>
        <v>0</v>
      </c>
      <c r="R264" s="221">
        <f t="shared" si="13"/>
        <v>500000000</v>
      </c>
      <c r="S264" s="221">
        <f t="shared" si="13"/>
        <v>3867000000</v>
      </c>
    </row>
    <row r="265" spans="1:19" ht="10.9" thickBot="1">
      <c r="A265" s="672" t="s">
        <v>1275</v>
      </c>
      <c r="B265" s="673"/>
      <c r="C265" s="673"/>
      <c r="D265" s="673"/>
      <c r="E265" s="673"/>
      <c r="F265" s="674"/>
      <c r="G265" s="222">
        <f t="shared" ref="G265:S265" si="14">+G37+G175+G219+G264</f>
        <v>234173510197.77002</v>
      </c>
      <c r="H265" s="222">
        <f t="shared" si="14"/>
        <v>18024000000</v>
      </c>
      <c r="I265" s="222">
        <f t="shared" si="14"/>
        <v>2480000000</v>
      </c>
      <c r="J265" s="222">
        <f t="shared" si="14"/>
        <v>4790000000</v>
      </c>
      <c r="K265" s="222">
        <f t="shared" si="14"/>
        <v>12417100000</v>
      </c>
      <c r="L265" s="222">
        <f t="shared" si="14"/>
        <v>4069000000</v>
      </c>
      <c r="M265" s="222">
        <f t="shared" si="14"/>
        <v>7925000000</v>
      </c>
      <c r="N265" s="222">
        <f t="shared" si="14"/>
        <v>590000000</v>
      </c>
      <c r="O265" s="222">
        <f t="shared" si="14"/>
        <v>3760000000</v>
      </c>
      <c r="P265" s="222">
        <f t="shared" si="14"/>
        <v>1797000000</v>
      </c>
      <c r="Q265" s="222">
        <f t="shared" si="14"/>
        <v>0</v>
      </c>
      <c r="R265" s="222">
        <f t="shared" si="14"/>
        <v>17575000000</v>
      </c>
      <c r="S265" s="222">
        <f t="shared" si="14"/>
        <v>73427100000</v>
      </c>
    </row>
  </sheetData>
  <mergeCells count="50">
    <mergeCell ref="A1:G1"/>
    <mergeCell ref="H1:J1"/>
    <mergeCell ref="K1:S1"/>
    <mergeCell ref="B261:B263"/>
    <mergeCell ref="A264:F264"/>
    <mergeCell ref="B200:B206"/>
    <mergeCell ref="B207:B216"/>
    <mergeCell ref="B185:B187"/>
    <mergeCell ref="B189:B199"/>
    <mergeCell ref="B173:B174"/>
    <mergeCell ref="A175:F175"/>
    <mergeCell ref="B158:B163"/>
    <mergeCell ref="B164:B172"/>
    <mergeCell ref="B146:B150"/>
    <mergeCell ref="B151:B157"/>
    <mergeCell ref="B138:B141"/>
    <mergeCell ref="A265:F265"/>
    <mergeCell ref="B242:B256"/>
    <mergeCell ref="B257:B260"/>
    <mergeCell ref="B225:B241"/>
    <mergeCell ref="B217:B218"/>
    <mergeCell ref="A219:F219"/>
    <mergeCell ref="A220:A263"/>
    <mergeCell ref="B220:B224"/>
    <mergeCell ref="A176:A218"/>
    <mergeCell ref="B176:B184"/>
    <mergeCell ref="B100:B102"/>
    <mergeCell ref="B78:B82"/>
    <mergeCell ref="B83:B90"/>
    <mergeCell ref="B142:B145"/>
    <mergeCell ref="B127:B132"/>
    <mergeCell ref="B133:B137"/>
    <mergeCell ref="B119:B120"/>
    <mergeCell ref="B121:B126"/>
    <mergeCell ref="A37:F37"/>
    <mergeCell ref="A38:A174"/>
    <mergeCell ref="B38:B46"/>
    <mergeCell ref="B22:B36"/>
    <mergeCell ref="B14:B21"/>
    <mergeCell ref="A3:A36"/>
    <mergeCell ref="B3:B4"/>
    <mergeCell ref="B5:B13"/>
    <mergeCell ref="B63:B70"/>
    <mergeCell ref="B71:B77"/>
    <mergeCell ref="B47:B48"/>
    <mergeCell ref="B49:B57"/>
    <mergeCell ref="B58:B62"/>
    <mergeCell ref="B103:B107"/>
    <mergeCell ref="B108:B118"/>
    <mergeCell ref="B91:B99"/>
  </mergeCells>
  <printOptions horizontalCentered="1"/>
  <pageMargins left="0.31496062992125984" right="0.31496062992125984" top="0.74803149606299213" bottom="0.74803149606299213" header="0.31496062992125984" footer="0.31496062992125984"/>
  <pageSetup scale="45" orientation="landscape" horizontalDpi="360" verticalDpi="360" r:id="rId1"/>
  <rowBreaks count="7" manualBreakCount="7">
    <brk id="37" max="16383" man="1"/>
    <brk id="70" max="16383" man="1"/>
    <brk id="107" max="16383" man="1"/>
    <brk id="145" max="16383" man="1"/>
    <brk id="175" max="16383" man="1"/>
    <brk id="219" max="16383" man="1"/>
    <brk id="256" max="1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39997558519241921"/>
  </sheetPr>
  <dimension ref="A1:S265"/>
  <sheetViews>
    <sheetView view="pageBreakPreview" topLeftCell="A144" zoomScaleNormal="100" zoomScaleSheetLayoutView="100" workbookViewId="0">
      <selection activeCell="A265" sqref="A265:F265"/>
    </sheetView>
  </sheetViews>
  <sheetFormatPr defaultColWidth="11.42578125" defaultRowHeight="10.15"/>
  <cols>
    <col min="1" max="1" width="9.7109375" style="142" customWidth="1"/>
    <col min="2" max="2" width="15" style="224" customWidth="1"/>
    <col min="3" max="4" width="22.7109375" style="224" customWidth="1"/>
    <col min="5" max="5" width="9.28515625" style="223" customWidth="1"/>
    <col min="6" max="6" width="11.42578125" style="226" bestFit="1" customWidth="1"/>
    <col min="7" max="7" width="13.140625" style="226" bestFit="1" customWidth="1"/>
    <col min="8" max="8" width="12.28515625" style="142" bestFit="1" customWidth="1"/>
    <col min="9" max="9" width="12" style="142" bestFit="1" customWidth="1"/>
    <col min="10" max="10" width="11.42578125" style="142" bestFit="1" customWidth="1"/>
    <col min="11" max="11" width="12.28515625" style="142" bestFit="1" customWidth="1"/>
    <col min="12" max="13" width="11.42578125" style="142" bestFit="1" customWidth="1"/>
    <col min="14" max="14" width="10.140625" style="142" bestFit="1" customWidth="1"/>
    <col min="15" max="15" width="11.42578125" style="142" bestFit="1" customWidth="1"/>
    <col min="16" max="16" width="11.5703125" style="142" bestFit="1" customWidth="1"/>
    <col min="17" max="17" width="6.42578125" style="142" bestFit="1" customWidth="1"/>
    <col min="18" max="19" width="12.28515625" style="142" bestFit="1" customWidth="1"/>
    <col min="20" max="16384" width="11.42578125" style="142"/>
  </cols>
  <sheetData>
    <row r="1" spans="1:19" ht="37.5" customHeight="1" thickBot="1">
      <c r="A1" s="675" t="s">
        <v>1276</v>
      </c>
      <c r="B1" s="676"/>
      <c r="C1" s="676"/>
      <c r="D1" s="676"/>
      <c r="E1" s="676"/>
      <c r="F1" s="676"/>
      <c r="G1" s="677"/>
      <c r="H1" s="675" t="s">
        <v>1281</v>
      </c>
      <c r="I1" s="676"/>
      <c r="J1" s="677"/>
      <c r="K1" s="227" t="s">
        <v>1281</v>
      </c>
      <c r="L1" s="228"/>
      <c r="M1" s="228"/>
      <c r="N1" s="228"/>
      <c r="O1" s="228"/>
      <c r="P1" s="228"/>
      <c r="Q1" s="228"/>
      <c r="R1" s="228"/>
      <c r="S1" s="229"/>
    </row>
    <row r="2" spans="1:19" s="136" customFormat="1" ht="48.6" thickBot="1">
      <c r="A2" s="128" t="s">
        <v>135</v>
      </c>
      <c r="B2" s="129" t="s">
        <v>139</v>
      </c>
      <c r="C2" s="129" t="s">
        <v>1176</v>
      </c>
      <c r="D2" s="129" t="s">
        <v>144</v>
      </c>
      <c r="E2" s="128" t="s">
        <v>145</v>
      </c>
      <c r="F2" s="131" t="s">
        <v>1178</v>
      </c>
      <c r="G2" s="131" t="s">
        <v>1179</v>
      </c>
      <c r="H2" s="132" t="s">
        <v>1180</v>
      </c>
      <c r="I2" s="133" t="s">
        <v>1181</v>
      </c>
      <c r="J2" s="134" t="s">
        <v>1182</v>
      </c>
      <c r="K2" s="133" t="s">
        <v>1183</v>
      </c>
      <c r="L2" s="134" t="s">
        <v>1184</v>
      </c>
      <c r="M2" s="133" t="s">
        <v>1185</v>
      </c>
      <c r="N2" s="134" t="s">
        <v>1186</v>
      </c>
      <c r="O2" s="133" t="s">
        <v>1187</v>
      </c>
      <c r="P2" s="134" t="s">
        <v>1188</v>
      </c>
      <c r="Q2" s="133" t="s">
        <v>1189</v>
      </c>
      <c r="R2" s="133" t="s">
        <v>1190</v>
      </c>
      <c r="S2" s="135" t="s">
        <v>1191</v>
      </c>
    </row>
    <row r="3" spans="1:19" ht="24.75" customHeight="1">
      <c r="A3" s="632" t="s">
        <v>10</v>
      </c>
      <c r="B3" s="636" t="s">
        <v>685</v>
      </c>
      <c r="C3" s="138" t="s">
        <v>156</v>
      </c>
      <c r="D3" s="138" t="s">
        <v>157</v>
      </c>
      <c r="E3" s="139">
        <v>1</v>
      </c>
      <c r="F3" s="140">
        <v>400000000</v>
      </c>
      <c r="G3" s="140">
        <f>+E3*F3</f>
        <v>400000000</v>
      </c>
      <c r="H3" s="140"/>
      <c r="I3" s="140"/>
      <c r="J3" s="140"/>
      <c r="K3" s="140"/>
      <c r="L3" s="140"/>
      <c r="M3" s="140"/>
      <c r="N3" s="140"/>
      <c r="O3" s="140"/>
      <c r="P3" s="140">
        <v>100000000</v>
      </c>
      <c r="Q3" s="140"/>
      <c r="R3" s="140"/>
      <c r="S3" s="140">
        <f>SUM(H3:R3)</f>
        <v>100000000</v>
      </c>
    </row>
    <row r="4" spans="1:19" ht="20.45">
      <c r="A4" s="633"/>
      <c r="B4" s="631"/>
      <c r="C4" s="144" t="s">
        <v>687</v>
      </c>
      <c r="D4" s="144" t="s">
        <v>689</v>
      </c>
      <c r="E4" s="145">
        <v>1</v>
      </c>
      <c r="F4" s="146">
        <v>200000000</v>
      </c>
      <c r="G4" s="146">
        <f t="shared" ref="G4:G67" si="0">+E4*F4</f>
        <v>200000000</v>
      </c>
      <c r="H4" s="146"/>
      <c r="I4" s="146"/>
      <c r="J4" s="146"/>
      <c r="K4" s="146"/>
      <c r="L4" s="146">
        <v>50000000</v>
      </c>
      <c r="M4" s="146"/>
      <c r="N4" s="146"/>
      <c r="O4" s="146"/>
      <c r="P4" s="146"/>
      <c r="Q4" s="146"/>
      <c r="R4" s="146"/>
      <c r="S4" s="146">
        <f t="shared" ref="S4:S33" si="1">SUM(H4:R4)</f>
        <v>50000000</v>
      </c>
    </row>
    <row r="5" spans="1:19" ht="30.6">
      <c r="A5" s="633"/>
      <c r="B5" s="629" t="s">
        <v>690</v>
      </c>
      <c r="C5" s="143" t="s">
        <v>161</v>
      </c>
      <c r="D5" s="144" t="s">
        <v>162</v>
      </c>
      <c r="E5" s="145">
        <v>1</v>
      </c>
      <c r="F5" s="146">
        <v>70000000</v>
      </c>
      <c r="G5" s="146">
        <f t="shared" si="0"/>
        <v>70000000</v>
      </c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>
        <f t="shared" si="1"/>
        <v>0</v>
      </c>
    </row>
    <row r="6" spans="1:19" ht="30.6">
      <c r="A6" s="633"/>
      <c r="B6" s="630"/>
      <c r="C6" s="144" t="s">
        <v>164</v>
      </c>
      <c r="D6" s="144" t="s">
        <v>165</v>
      </c>
      <c r="E6" s="145">
        <v>1</v>
      </c>
      <c r="F6" s="146">
        <v>4000000000</v>
      </c>
      <c r="G6" s="146">
        <f t="shared" si="0"/>
        <v>4000000000</v>
      </c>
      <c r="H6" s="146"/>
      <c r="I6" s="146"/>
      <c r="J6" s="146"/>
      <c r="K6" s="146"/>
      <c r="L6" s="146"/>
      <c r="M6" s="146"/>
      <c r="N6" s="146"/>
      <c r="O6" s="146"/>
      <c r="P6" s="146">
        <v>2000000000</v>
      </c>
      <c r="Q6" s="146"/>
      <c r="R6" s="146"/>
      <c r="S6" s="146">
        <f t="shared" si="1"/>
        <v>2000000000</v>
      </c>
    </row>
    <row r="7" spans="1:19" ht="20.45">
      <c r="A7" s="633"/>
      <c r="B7" s="630"/>
      <c r="C7" s="144" t="s">
        <v>691</v>
      </c>
      <c r="D7" s="144" t="s">
        <v>693</v>
      </c>
      <c r="E7" s="145">
        <v>4</v>
      </c>
      <c r="F7" s="146">
        <v>150000000</v>
      </c>
      <c r="G7" s="146">
        <f t="shared" si="0"/>
        <v>600000000</v>
      </c>
      <c r="H7" s="146"/>
      <c r="I7" s="146">
        <v>150000000</v>
      </c>
      <c r="J7" s="146"/>
      <c r="K7" s="146"/>
      <c r="L7" s="146"/>
      <c r="M7" s="146"/>
      <c r="N7" s="146"/>
      <c r="O7" s="146"/>
      <c r="P7" s="146"/>
      <c r="Q7" s="146"/>
      <c r="R7" s="146"/>
      <c r="S7" s="146">
        <f t="shared" si="1"/>
        <v>150000000</v>
      </c>
    </row>
    <row r="8" spans="1:19">
      <c r="A8" s="633"/>
      <c r="B8" s="630"/>
      <c r="C8" s="144" t="s">
        <v>695</v>
      </c>
      <c r="D8" s="144" t="s">
        <v>697</v>
      </c>
      <c r="E8" s="145">
        <v>2</v>
      </c>
      <c r="F8" s="146">
        <v>50000000</v>
      </c>
      <c r="G8" s="146">
        <f t="shared" si="0"/>
        <v>100000000</v>
      </c>
      <c r="H8" s="146">
        <v>50000000</v>
      </c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>
        <f t="shared" si="1"/>
        <v>50000000</v>
      </c>
    </row>
    <row r="9" spans="1:19" ht="20.45">
      <c r="A9" s="633"/>
      <c r="B9" s="630"/>
      <c r="C9" s="144" t="s">
        <v>691</v>
      </c>
      <c r="D9" s="144" t="s">
        <v>1196</v>
      </c>
      <c r="E9" s="145">
        <v>4</v>
      </c>
      <c r="F9" s="146">
        <v>50000000</v>
      </c>
      <c r="G9" s="146">
        <f t="shared" si="0"/>
        <v>200000000</v>
      </c>
      <c r="H9" s="146">
        <v>50000000</v>
      </c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>
        <f t="shared" si="1"/>
        <v>50000000</v>
      </c>
    </row>
    <row r="10" spans="1:19">
      <c r="A10" s="633"/>
      <c r="B10" s="630"/>
      <c r="C10" s="144" t="s">
        <v>171</v>
      </c>
      <c r="D10" s="144" t="s">
        <v>172</v>
      </c>
      <c r="E10" s="145">
        <v>100</v>
      </c>
      <c r="F10" s="146">
        <v>560000</v>
      </c>
      <c r="G10" s="146">
        <f t="shared" si="0"/>
        <v>56000000</v>
      </c>
      <c r="H10" s="146">
        <v>14000000</v>
      </c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>
        <f t="shared" si="1"/>
        <v>14000000</v>
      </c>
    </row>
    <row r="11" spans="1:19" ht="40.9">
      <c r="A11" s="633"/>
      <c r="B11" s="630"/>
      <c r="C11" s="144" t="s">
        <v>174</v>
      </c>
      <c r="D11" s="144" t="s">
        <v>175</v>
      </c>
      <c r="E11" s="145">
        <v>1</v>
      </c>
      <c r="F11" s="146">
        <v>36000000</v>
      </c>
      <c r="G11" s="146">
        <f t="shared" si="0"/>
        <v>36000000</v>
      </c>
      <c r="H11" s="146"/>
      <c r="I11" s="146"/>
      <c r="J11" s="146"/>
      <c r="K11" s="146"/>
      <c r="L11" s="146">
        <v>9000000</v>
      </c>
      <c r="M11" s="146"/>
      <c r="N11" s="146"/>
      <c r="O11" s="146"/>
      <c r="P11" s="146"/>
      <c r="Q11" s="146"/>
      <c r="R11" s="146"/>
      <c r="S11" s="146">
        <f t="shared" si="1"/>
        <v>9000000</v>
      </c>
    </row>
    <row r="12" spans="1:19" ht="40.9">
      <c r="A12" s="633"/>
      <c r="B12" s="630"/>
      <c r="C12" s="144" t="s">
        <v>174</v>
      </c>
      <c r="D12" s="144" t="s">
        <v>176</v>
      </c>
      <c r="E12" s="145">
        <v>4</v>
      </c>
      <c r="F12" s="146">
        <v>2000000</v>
      </c>
      <c r="G12" s="146">
        <f t="shared" si="0"/>
        <v>8000000</v>
      </c>
      <c r="H12" s="146">
        <v>2000000</v>
      </c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>
        <f t="shared" si="1"/>
        <v>2000000</v>
      </c>
    </row>
    <row r="13" spans="1:19" ht="20.45">
      <c r="A13" s="633"/>
      <c r="B13" s="631"/>
      <c r="C13" s="144" t="s">
        <v>699</v>
      </c>
      <c r="D13" s="144" t="s">
        <v>701</v>
      </c>
      <c r="E13" s="145">
        <v>200</v>
      </c>
      <c r="F13" s="146">
        <v>3000000</v>
      </c>
      <c r="G13" s="146">
        <f t="shared" si="0"/>
        <v>600000000</v>
      </c>
      <c r="H13" s="146"/>
      <c r="I13" s="146"/>
      <c r="J13" s="146"/>
      <c r="K13" s="146"/>
      <c r="L13" s="146"/>
      <c r="M13" s="146"/>
      <c r="N13" s="146"/>
      <c r="O13" s="146">
        <v>240000000</v>
      </c>
      <c r="P13" s="146"/>
      <c r="Q13" s="146"/>
      <c r="R13" s="146"/>
      <c r="S13" s="146">
        <f t="shared" si="1"/>
        <v>240000000</v>
      </c>
    </row>
    <row r="14" spans="1:19" ht="11.25" customHeight="1">
      <c r="A14" s="633"/>
      <c r="B14" s="629" t="s">
        <v>179</v>
      </c>
      <c r="C14" s="144" t="s">
        <v>225</v>
      </c>
      <c r="D14" s="144" t="s">
        <v>767</v>
      </c>
      <c r="E14" s="145">
        <v>1</v>
      </c>
      <c r="F14" s="146">
        <v>120000000</v>
      </c>
      <c r="G14" s="146">
        <f t="shared" si="0"/>
        <v>120000000</v>
      </c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>
        <f t="shared" si="1"/>
        <v>0</v>
      </c>
    </row>
    <row r="15" spans="1:19" ht="30.6">
      <c r="A15" s="633"/>
      <c r="B15" s="630"/>
      <c r="C15" s="144" t="s">
        <v>225</v>
      </c>
      <c r="D15" s="144" t="s">
        <v>706</v>
      </c>
      <c r="E15" s="145">
        <v>1</v>
      </c>
      <c r="F15" s="146">
        <v>150000000</v>
      </c>
      <c r="G15" s="146">
        <f t="shared" si="0"/>
        <v>150000000</v>
      </c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>
        <f t="shared" si="1"/>
        <v>0</v>
      </c>
    </row>
    <row r="16" spans="1:19" ht="20.45">
      <c r="A16" s="633"/>
      <c r="B16" s="630"/>
      <c r="C16" s="144" t="s">
        <v>708</v>
      </c>
      <c r="D16" s="144" t="s">
        <v>708</v>
      </c>
      <c r="E16" s="145">
        <v>3</v>
      </c>
      <c r="F16" s="146">
        <v>40000000</v>
      </c>
      <c r="G16" s="146">
        <f t="shared" si="0"/>
        <v>120000000</v>
      </c>
      <c r="H16" s="146"/>
      <c r="I16" s="146"/>
      <c r="J16" s="146"/>
      <c r="K16" s="146"/>
      <c r="L16" s="146">
        <v>40000000</v>
      </c>
      <c r="M16" s="146"/>
      <c r="N16" s="146"/>
      <c r="O16" s="146"/>
      <c r="P16" s="146"/>
      <c r="Q16" s="146"/>
      <c r="R16" s="146"/>
      <c r="S16" s="146">
        <f t="shared" si="1"/>
        <v>40000000</v>
      </c>
    </row>
    <row r="17" spans="1:19" ht="30.6">
      <c r="A17" s="633"/>
      <c r="B17" s="630"/>
      <c r="C17" s="144" t="s">
        <v>276</v>
      </c>
      <c r="D17" s="144" t="s">
        <v>277</v>
      </c>
      <c r="E17" s="145">
        <v>1</v>
      </c>
      <c r="F17" s="146">
        <v>200000000</v>
      </c>
      <c r="G17" s="146">
        <f t="shared" si="0"/>
        <v>200000000</v>
      </c>
      <c r="H17" s="146"/>
      <c r="I17" s="146"/>
      <c r="J17" s="146"/>
      <c r="K17" s="146"/>
      <c r="L17" s="146">
        <v>100000000</v>
      </c>
      <c r="M17" s="146"/>
      <c r="N17" s="146"/>
      <c r="O17" s="146"/>
      <c r="P17" s="146"/>
      <c r="Q17" s="146"/>
      <c r="R17" s="146"/>
      <c r="S17" s="146">
        <f t="shared" si="1"/>
        <v>100000000</v>
      </c>
    </row>
    <row r="18" spans="1:19" ht="30.6">
      <c r="A18" s="633"/>
      <c r="B18" s="630"/>
      <c r="C18" s="144" t="s">
        <v>278</v>
      </c>
      <c r="D18" s="144" t="s">
        <v>279</v>
      </c>
      <c r="E18" s="145">
        <v>1</v>
      </c>
      <c r="F18" s="146">
        <v>60000000</v>
      </c>
      <c r="G18" s="146">
        <f t="shared" si="0"/>
        <v>60000000</v>
      </c>
      <c r="H18" s="146"/>
      <c r="I18" s="146"/>
      <c r="J18" s="146"/>
      <c r="K18" s="146"/>
      <c r="L18" s="146">
        <v>20000000</v>
      </c>
      <c r="M18" s="146"/>
      <c r="N18" s="146"/>
      <c r="O18" s="146"/>
      <c r="P18" s="146"/>
      <c r="Q18" s="146"/>
      <c r="R18" s="146"/>
      <c r="S18" s="146">
        <f t="shared" si="1"/>
        <v>20000000</v>
      </c>
    </row>
    <row r="19" spans="1:19" ht="30.6">
      <c r="A19" s="633"/>
      <c r="B19" s="630"/>
      <c r="C19" s="144" t="s">
        <v>716</v>
      </c>
      <c r="D19" s="144" t="s">
        <v>718</v>
      </c>
      <c r="E19" s="145">
        <v>1</v>
      </c>
      <c r="F19" s="146">
        <v>30000000</v>
      </c>
      <c r="G19" s="146">
        <f t="shared" si="0"/>
        <v>30000000</v>
      </c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>
        <f t="shared" si="1"/>
        <v>0</v>
      </c>
    </row>
    <row r="20" spans="1:19" ht="40.9">
      <c r="A20" s="633"/>
      <c r="B20" s="630"/>
      <c r="C20" s="144" t="s">
        <v>721</v>
      </c>
      <c r="D20" s="144" t="s">
        <v>723</v>
      </c>
      <c r="E20" s="145">
        <v>3</v>
      </c>
      <c r="F20" s="146">
        <v>30000000</v>
      </c>
      <c r="G20" s="146">
        <f t="shared" si="0"/>
        <v>90000000</v>
      </c>
      <c r="H20" s="146"/>
      <c r="I20" s="146"/>
      <c r="J20" s="146"/>
      <c r="K20" s="146"/>
      <c r="L20" s="146"/>
      <c r="M20" s="146"/>
      <c r="N20" s="146">
        <v>30000000</v>
      </c>
      <c r="O20" s="146"/>
      <c r="P20" s="146"/>
      <c r="Q20" s="146"/>
      <c r="R20" s="146"/>
      <c r="S20" s="146">
        <f t="shared" si="1"/>
        <v>30000000</v>
      </c>
    </row>
    <row r="21" spans="1:19" ht="40.9">
      <c r="A21" s="633"/>
      <c r="B21" s="631"/>
      <c r="C21" s="144" t="s">
        <v>721</v>
      </c>
      <c r="D21" s="144" t="s">
        <v>725</v>
      </c>
      <c r="E21" s="145">
        <v>10</v>
      </c>
      <c r="F21" s="146">
        <v>2000000</v>
      </c>
      <c r="G21" s="146">
        <f t="shared" si="0"/>
        <v>20000000</v>
      </c>
      <c r="H21" s="146">
        <v>10000000</v>
      </c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>
        <f t="shared" si="1"/>
        <v>10000000</v>
      </c>
    </row>
    <row r="22" spans="1:19" ht="11.25" customHeight="1">
      <c r="A22" s="633"/>
      <c r="B22" s="629" t="s">
        <v>726</v>
      </c>
      <c r="C22" s="144" t="s">
        <v>192</v>
      </c>
      <c r="D22" s="144" t="s">
        <v>193</v>
      </c>
      <c r="E22" s="145">
        <v>1</v>
      </c>
      <c r="F22" s="146">
        <v>450000000</v>
      </c>
      <c r="G22" s="146">
        <f t="shared" si="0"/>
        <v>450000000</v>
      </c>
      <c r="H22" s="146"/>
      <c r="I22" s="146"/>
      <c r="J22" s="146"/>
      <c r="K22" s="146"/>
      <c r="L22" s="146"/>
      <c r="M22" s="146"/>
      <c r="N22" s="146"/>
      <c r="O22" s="146">
        <v>150000000</v>
      </c>
      <c r="P22" s="146"/>
      <c r="Q22" s="146"/>
      <c r="R22" s="146"/>
      <c r="S22" s="146">
        <f t="shared" si="1"/>
        <v>150000000</v>
      </c>
    </row>
    <row r="23" spans="1:19" ht="20.45">
      <c r="A23" s="633"/>
      <c r="B23" s="630"/>
      <c r="C23" s="144" t="s">
        <v>194</v>
      </c>
      <c r="D23" s="144" t="s">
        <v>195</v>
      </c>
      <c r="E23" s="145">
        <v>1</v>
      </c>
      <c r="F23" s="146">
        <v>100000000</v>
      </c>
      <c r="G23" s="146">
        <f t="shared" si="0"/>
        <v>100000000</v>
      </c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>
        <f t="shared" si="1"/>
        <v>0</v>
      </c>
    </row>
    <row r="24" spans="1:19" ht="20.45">
      <c r="A24" s="633"/>
      <c r="B24" s="630"/>
      <c r="C24" s="144" t="s">
        <v>196</v>
      </c>
      <c r="D24" s="144" t="s">
        <v>197</v>
      </c>
      <c r="E24" s="145">
        <v>3</v>
      </c>
      <c r="F24" s="146">
        <v>15000000</v>
      </c>
      <c r="G24" s="146">
        <f t="shared" si="0"/>
        <v>45000000</v>
      </c>
      <c r="H24" s="146"/>
      <c r="I24" s="146"/>
      <c r="J24" s="146"/>
      <c r="K24" s="146"/>
      <c r="L24" s="146"/>
      <c r="M24" s="146">
        <v>15000000</v>
      </c>
      <c r="N24" s="146"/>
      <c r="O24" s="146"/>
      <c r="P24" s="146"/>
      <c r="Q24" s="146"/>
      <c r="R24" s="146"/>
      <c r="S24" s="146">
        <f t="shared" si="1"/>
        <v>15000000</v>
      </c>
    </row>
    <row r="25" spans="1:19" ht="20.45">
      <c r="A25" s="633"/>
      <c r="B25" s="630"/>
      <c r="C25" s="144" t="s">
        <v>198</v>
      </c>
      <c r="D25" s="144" t="s">
        <v>199</v>
      </c>
      <c r="E25" s="145">
        <v>1</v>
      </c>
      <c r="F25" s="146">
        <v>1500000000</v>
      </c>
      <c r="G25" s="146">
        <f t="shared" si="0"/>
        <v>1500000000</v>
      </c>
      <c r="H25" s="146"/>
      <c r="I25" s="146"/>
      <c r="J25" s="146"/>
      <c r="K25" s="146"/>
      <c r="L25" s="146"/>
      <c r="M25" s="146"/>
      <c r="N25" s="146"/>
      <c r="O25" s="146">
        <v>750000000</v>
      </c>
      <c r="P25" s="146"/>
      <c r="Q25" s="146"/>
      <c r="R25" s="146"/>
      <c r="S25" s="146">
        <f t="shared" si="1"/>
        <v>750000000</v>
      </c>
    </row>
    <row r="26" spans="1:19" ht="20.45">
      <c r="A26" s="633"/>
      <c r="B26" s="630"/>
      <c r="C26" s="144" t="s">
        <v>200</v>
      </c>
      <c r="D26" s="144" t="s">
        <v>201</v>
      </c>
      <c r="E26" s="145">
        <v>1000</v>
      </c>
      <c r="F26" s="146">
        <v>25000</v>
      </c>
      <c r="G26" s="146">
        <f t="shared" si="0"/>
        <v>25000000</v>
      </c>
      <c r="H26" s="146"/>
      <c r="I26" s="146"/>
      <c r="J26" s="146"/>
      <c r="K26" s="146"/>
      <c r="L26" s="146"/>
      <c r="M26" s="146">
        <v>15000000</v>
      </c>
      <c r="N26" s="146"/>
      <c r="O26" s="146"/>
      <c r="P26" s="146"/>
      <c r="Q26" s="146"/>
      <c r="R26" s="146"/>
      <c r="S26" s="146">
        <f t="shared" si="1"/>
        <v>15000000</v>
      </c>
    </row>
    <row r="27" spans="1:19">
      <c r="A27" s="633"/>
      <c r="B27" s="630"/>
      <c r="C27" s="144" t="s">
        <v>727</v>
      </c>
      <c r="D27" s="144" t="s">
        <v>727</v>
      </c>
      <c r="E27" s="145">
        <v>1</v>
      </c>
      <c r="F27" s="146">
        <v>150000000</v>
      </c>
      <c r="G27" s="146">
        <f t="shared" si="0"/>
        <v>150000000</v>
      </c>
      <c r="H27" s="146"/>
      <c r="I27" s="146"/>
      <c r="J27" s="146"/>
      <c r="K27" s="146"/>
      <c r="L27" s="146">
        <v>50000000</v>
      </c>
      <c r="M27" s="146"/>
      <c r="N27" s="146"/>
      <c r="O27" s="146"/>
      <c r="P27" s="146"/>
      <c r="Q27" s="146"/>
      <c r="R27" s="146"/>
      <c r="S27" s="146">
        <f t="shared" si="1"/>
        <v>50000000</v>
      </c>
    </row>
    <row r="28" spans="1:19" ht="40.9">
      <c r="A28" s="633"/>
      <c r="B28" s="630"/>
      <c r="C28" s="144" t="s">
        <v>729</v>
      </c>
      <c r="D28" s="144" t="s">
        <v>730</v>
      </c>
      <c r="E28" s="145">
        <v>7</v>
      </c>
      <c r="F28" s="146">
        <v>25000000</v>
      </c>
      <c r="G28" s="146">
        <f t="shared" si="0"/>
        <v>175000000</v>
      </c>
      <c r="H28" s="146">
        <v>75000000</v>
      </c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>
        <f t="shared" si="1"/>
        <v>75000000</v>
      </c>
    </row>
    <row r="29" spans="1:19" ht="20.45">
      <c r="A29" s="633"/>
      <c r="B29" s="630"/>
      <c r="C29" s="144" t="s">
        <v>732</v>
      </c>
      <c r="D29" s="144" t="s">
        <v>734</v>
      </c>
      <c r="E29" s="145">
        <v>1</v>
      </c>
      <c r="F29" s="146">
        <v>1400000000</v>
      </c>
      <c r="G29" s="146">
        <f t="shared" si="0"/>
        <v>1400000000</v>
      </c>
      <c r="H29" s="146">
        <v>300000000</v>
      </c>
      <c r="I29" s="146"/>
      <c r="J29" s="146"/>
      <c r="K29" s="146"/>
      <c r="L29" s="146"/>
      <c r="M29" s="146">
        <v>100000000</v>
      </c>
      <c r="N29" s="146"/>
      <c r="O29" s="146"/>
      <c r="P29" s="146">
        <v>200000000</v>
      </c>
      <c r="Q29" s="146"/>
      <c r="R29" s="146"/>
      <c r="S29" s="146">
        <f t="shared" si="1"/>
        <v>600000000</v>
      </c>
    </row>
    <row r="30" spans="1:19" ht="30.6">
      <c r="A30" s="633"/>
      <c r="B30" s="630"/>
      <c r="C30" s="144" t="s">
        <v>732</v>
      </c>
      <c r="D30" s="144" t="s">
        <v>737</v>
      </c>
      <c r="E30" s="145">
        <v>1</v>
      </c>
      <c r="F30" s="146">
        <v>40000000</v>
      </c>
      <c r="G30" s="146">
        <f t="shared" si="0"/>
        <v>40000000</v>
      </c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>
        <f t="shared" si="1"/>
        <v>0</v>
      </c>
    </row>
    <row r="31" spans="1:19" ht="30.6">
      <c r="A31" s="633"/>
      <c r="B31" s="630"/>
      <c r="C31" s="144" t="s">
        <v>739</v>
      </c>
      <c r="D31" s="144" t="s">
        <v>741</v>
      </c>
      <c r="E31" s="145">
        <v>3</v>
      </c>
      <c r="F31" s="146">
        <v>80000000</v>
      </c>
      <c r="G31" s="146">
        <f t="shared" si="0"/>
        <v>240000000</v>
      </c>
      <c r="H31" s="146"/>
      <c r="I31" s="146">
        <v>80000000</v>
      </c>
      <c r="J31" s="146"/>
      <c r="K31" s="146"/>
      <c r="L31" s="146"/>
      <c r="M31" s="146"/>
      <c r="N31" s="146"/>
      <c r="O31" s="146"/>
      <c r="P31" s="146"/>
      <c r="Q31" s="146"/>
      <c r="R31" s="146"/>
      <c r="S31" s="146">
        <f t="shared" si="1"/>
        <v>80000000</v>
      </c>
    </row>
    <row r="32" spans="1:19">
      <c r="A32" s="633"/>
      <c r="B32" s="630"/>
      <c r="C32" s="144" t="s">
        <v>743</v>
      </c>
      <c r="D32" s="144" t="s">
        <v>745</v>
      </c>
      <c r="E32" s="145">
        <v>1</v>
      </c>
      <c r="F32" s="146">
        <v>80000000</v>
      </c>
      <c r="G32" s="146">
        <f t="shared" si="0"/>
        <v>80000000</v>
      </c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>
        <f t="shared" si="1"/>
        <v>0</v>
      </c>
    </row>
    <row r="33" spans="1:19" ht="30.6">
      <c r="A33" s="633"/>
      <c r="B33" s="630"/>
      <c r="C33" s="144" t="s">
        <v>747</v>
      </c>
      <c r="D33" s="144" t="s">
        <v>749</v>
      </c>
      <c r="E33" s="145">
        <v>1</v>
      </c>
      <c r="F33" s="146">
        <v>1000000000</v>
      </c>
      <c r="G33" s="146">
        <f t="shared" si="0"/>
        <v>1000000000</v>
      </c>
      <c r="H33" s="146"/>
      <c r="I33" s="146"/>
      <c r="J33" s="146"/>
      <c r="K33" s="146"/>
      <c r="L33" s="146"/>
      <c r="M33" s="146"/>
      <c r="N33" s="146"/>
      <c r="O33" s="146">
        <v>500000000</v>
      </c>
      <c r="P33" s="146"/>
      <c r="Q33" s="146"/>
      <c r="R33" s="146"/>
      <c r="S33" s="146">
        <f t="shared" si="1"/>
        <v>500000000</v>
      </c>
    </row>
    <row r="34" spans="1:19" ht="30.6">
      <c r="A34" s="633"/>
      <c r="B34" s="630"/>
      <c r="C34" s="144" t="s">
        <v>751</v>
      </c>
      <c r="D34" s="144" t="s">
        <v>751</v>
      </c>
      <c r="E34" s="145">
        <v>1</v>
      </c>
      <c r="F34" s="146">
        <v>2000000000</v>
      </c>
      <c r="G34" s="146">
        <f t="shared" si="0"/>
        <v>2000000000</v>
      </c>
      <c r="H34" s="146"/>
      <c r="I34" s="146">
        <v>850000000</v>
      </c>
      <c r="J34" s="146"/>
      <c r="K34" s="146"/>
      <c r="L34" s="146"/>
      <c r="M34" s="146"/>
      <c r="N34" s="146"/>
      <c r="O34" s="146"/>
      <c r="P34" s="146"/>
      <c r="Q34" s="146"/>
      <c r="R34" s="146"/>
      <c r="S34" s="146">
        <f>SUM(H34:R34)</f>
        <v>850000000</v>
      </c>
    </row>
    <row r="35" spans="1:19" ht="30.6">
      <c r="A35" s="634"/>
      <c r="B35" s="630"/>
      <c r="C35" s="144" t="s">
        <v>810</v>
      </c>
      <c r="D35" s="144" t="s">
        <v>812</v>
      </c>
      <c r="E35" s="145">
        <v>100</v>
      </c>
      <c r="F35" s="146">
        <v>3000000</v>
      </c>
      <c r="G35" s="146">
        <f t="shared" si="0"/>
        <v>300000000</v>
      </c>
      <c r="H35" s="146">
        <v>75000000</v>
      </c>
      <c r="I35" s="146"/>
      <c r="J35" s="146"/>
      <c r="K35" s="146"/>
      <c r="L35" s="146"/>
      <c r="M35" s="146"/>
      <c r="N35" s="146"/>
      <c r="O35" s="146"/>
      <c r="P35" s="146"/>
      <c r="Q35" s="146"/>
      <c r="R35" s="146">
        <v>75000000</v>
      </c>
      <c r="S35" s="146">
        <f>SUM(H35:R35)</f>
        <v>150000000</v>
      </c>
    </row>
    <row r="36" spans="1:19" ht="31.15" thickBot="1">
      <c r="A36" s="635"/>
      <c r="B36" s="637"/>
      <c r="C36" s="151" t="s">
        <v>747</v>
      </c>
      <c r="D36" s="151" t="s">
        <v>747</v>
      </c>
      <c r="E36" s="152">
        <v>1</v>
      </c>
      <c r="F36" s="153">
        <v>3200000000</v>
      </c>
      <c r="G36" s="153">
        <f t="shared" si="0"/>
        <v>3200000000</v>
      </c>
      <c r="H36" s="153"/>
      <c r="I36" s="153">
        <v>1400000000</v>
      </c>
      <c r="J36" s="153"/>
      <c r="K36" s="153"/>
      <c r="L36" s="153"/>
      <c r="M36" s="153"/>
      <c r="N36" s="153"/>
      <c r="O36" s="153"/>
      <c r="P36" s="153"/>
      <c r="Q36" s="153"/>
      <c r="R36" s="153"/>
      <c r="S36" s="153">
        <f>SUM(H36:R36)</f>
        <v>1400000000</v>
      </c>
    </row>
    <row r="37" spans="1:19" ht="10.9" thickBot="1">
      <c r="A37" s="638" t="s">
        <v>1199</v>
      </c>
      <c r="B37" s="639"/>
      <c r="C37" s="639"/>
      <c r="D37" s="639"/>
      <c r="E37" s="639"/>
      <c r="F37" s="640"/>
      <c r="G37" s="157">
        <f>SUM(G3:G36)</f>
        <v>17765000000</v>
      </c>
      <c r="H37" s="158">
        <f t="shared" ref="H37:S37" si="2">SUM(H3:H36)</f>
        <v>576000000</v>
      </c>
      <c r="I37" s="158">
        <f t="shared" si="2"/>
        <v>2480000000</v>
      </c>
      <c r="J37" s="158">
        <f t="shared" si="2"/>
        <v>0</v>
      </c>
      <c r="K37" s="158">
        <f t="shared" si="2"/>
        <v>0</v>
      </c>
      <c r="L37" s="158">
        <f t="shared" si="2"/>
        <v>269000000</v>
      </c>
      <c r="M37" s="158">
        <f t="shared" si="2"/>
        <v>130000000</v>
      </c>
      <c r="N37" s="158">
        <f t="shared" si="2"/>
        <v>30000000</v>
      </c>
      <c r="O37" s="158">
        <f t="shared" si="2"/>
        <v>1640000000</v>
      </c>
      <c r="P37" s="158">
        <f t="shared" si="2"/>
        <v>2300000000</v>
      </c>
      <c r="Q37" s="158">
        <f t="shared" si="2"/>
        <v>0</v>
      </c>
      <c r="R37" s="158">
        <f t="shared" si="2"/>
        <v>75000000</v>
      </c>
      <c r="S37" s="157">
        <f t="shared" si="2"/>
        <v>7500000000</v>
      </c>
    </row>
    <row r="38" spans="1:19" ht="51">
      <c r="A38" s="641" t="s">
        <v>19</v>
      </c>
      <c r="B38" s="644" t="s">
        <v>958</v>
      </c>
      <c r="C38" s="160" t="s">
        <v>477</v>
      </c>
      <c r="D38" s="160" t="s">
        <v>959</v>
      </c>
      <c r="E38" s="161">
        <v>160</v>
      </c>
      <c r="F38" s="162">
        <v>3000000</v>
      </c>
      <c r="G38" s="162">
        <f t="shared" si="0"/>
        <v>480000000</v>
      </c>
      <c r="H38" s="162"/>
      <c r="I38" s="162"/>
      <c r="J38" s="162">
        <v>180000000</v>
      </c>
      <c r="K38" s="162"/>
      <c r="L38" s="162"/>
      <c r="M38" s="162"/>
      <c r="N38" s="162"/>
      <c r="O38" s="162"/>
      <c r="P38" s="162"/>
      <c r="Q38" s="162"/>
      <c r="R38" s="162"/>
      <c r="S38" s="162">
        <f>SUM(H38:R38)</f>
        <v>180000000</v>
      </c>
    </row>
    <row r="39" spans="1:19" ht="40.9">
      <c r="A39" s="642"/>
      <c r="B39" s="645"/>
      <c r="C39" s="164" t="s">
        <v>479</v>
      </c>
      <c r="D39" s="164" t="s">
        <v>480</v>
      </c>
      <c r="E39" s="165">
        <v>1000</v>
      </c>
      <c r="F39" s="166">
        <v>1000000</v>
      </c>
      <c r="G39" s="166">
        <f t="shared" si="0"/>
        <v>1000000000</v>
      </c>
      <c r="H39" s="166"/>
      <c r="I39" s="166"/>
      <c r="J39" s="166">
        <v>400000000</v>
      </c>
      <c r="K39" s="166"/>
      <c r="L39" s="166"/>
      <c r="M39" s="166"/>
      <c r="N39" s="166"/>
      <c r="O39" s="166"/>
      <c r="P39" s="166"/>
      <c r="Q39" s="166"/>
      <c r="R39" s="166"/>
      <c r="S39" s="166">
        <f>SUM(H39:R39)</f>
        <v>400000000</v>
      </c>
    </row>
    <row r="40" spans="1:19" ht="30.6">
      <c r="A40" s="642"/>
      <c r="B40" s="645"/>
      <c r="C40" s="164" t="s">
        <v>481</v>
      </c>
      <c r="D40" s="164" t="s">
        <v>482</v>
      </c>
      <c r="E40" s="165">
        <v>4000</v>
      </c>
      <c r="F40" s="166">
        <v>900000</v>
      </c>
      <c r="G40" s="166">
        <f t="shared" si="0"/>
        <v>3600000000</v>
      </c>
      <c r="H40" s="166">
        <v>250000000</v>
      </c>
      <c r="I40" s="166"/>
      <c r="J40" s="166">
        <v>200000000</v>
      </c>
      <c r="K40" s="166"/>
      <c r="L40" s="166"/>
      <c r="M40" s="166"/>
      <c r="N40" s="166">
        <v>400000000</v>
      </c>
      <c r="O40" s="166"/>
      <c r="P40" s="166"/>
      <c r="Q40" s="166"/>
      <c r="R40" s="166"/>
      <c r="S40" s="166">
        <f t="shared" ref="S40:S103" si="3">SUM(H40:R40)</f>
        <v>850000000</v>
      </c>
    </row>
    <row r="41" spans="1:19" ht="30.6">
      <c r="A41" s="642"/>
      <c r="B41" s="645"/>
      <c r="C41" s="164" t="s">
        <v>483</v>
      </c>
      <c r="D41" s="164" t="s">
        <v>484</v>
      </c>
      <c r="E41" s="165">
        <v>1100</v>
      </c>
      <c r="F41" s="166">
        <v>480000</v>
      </c>
      <c r="G41" s="166">
        <f t="shared" si="0"/>
        <v>528000000</v>
      </c>
      <c r="H41" s="166"/>
      <c r="I41" s="166"/>
      <c r="J41" s="166"/>
      <c r="K41" s="166"/>
      <c r="L41" s="166"/>
      <c r="M41" s="166"/>
      <c r="N41" s="166">
        <v>136000000</v>
      </c>
      <c r="O41" s="166"/>
      <c r="P41" s="166"/>
      <c r="Q41" s="166"/>
      <c r="R41" s="166"/>
      <c r="S41" s="166">
        <f t="shared" si="3"/>
        <v>136000000</v>
      </c>
    </row>
    <row r="42" spans="1:19" ht="30.6">
      <c r="A42" s="642"/>
      <c r="B42" s="645"/>
      <c r="C42" s="164" t="s">
        <v>1201</v>
      </c>
      <c r="D42" s="164" t="s">
        <v>962</v>
      </c>
      <c r="E42" s="165">
        <v>4</v>
      </c>
      <c r="F42" s="166">
        <v>4000000000</v>
      </c>
      <c r="G42" s="166">
        <f t="shared" si="0"/>
        <v>16000000000</v>
      </c>
      <c r="H42" s="166">
        <v>500000000</v>
      </c>
      <c r="I42" s="166"/>
      <c r="J42" s="166">
        <v>3680000000</v>
      </c>
      <c r="K42" s="166"/>
      <c r="L42" s="166"/>
      <c r="M42" s="166">
        <v>215000000</v>
      </c>
      <c r="N42" s="166"/>
      <c r="O42" s="166"/>
      <c r="P42" s="166"/>
      <c r="Q42" s="166"/>
      <c r="R42" s="166"/>
      <c r="S42" s="166">
        <f t="shared" si="3"/>
        <v>4395000000</v>
      </c>
    </row>
    <row r="43" spans="1:19" ht="20.45">
      <c r="A43" s="642"/>
      <c r="B43" s="645"/>
      <c r="C43" s="164" t="s">
        <v>1201</v>
      </c>
      <c r="D43" s="164" t="s">
        <v>1202</v>
      </c>
      <c r="E43" s="165">
        <v>4</v>
      </c>
      <c r="F43" s="166">
        <v>250000000</v>
      </c>
      <c r="G43" s="166">
        <f t="shared" si="0"/>
        <v>1000000000</v>
      </c>
      <c r="H43" s="166"/>
      <c r="I43" s="166"/>
      <c r="J43" s="166">
        <v>300000000</v>
      </c>
      <c r="K43" s="166"/>
      <c r="L43" s="166"/>
      <c r="M43" s="166"/>
      <c r="N43" s="166"/>
      <c r="O43" s="166"/>
      <c r="P43" s="166"/>
      <c r="Q43" s="166"/>
      <c r="R43" s="166"/>
      <c r="S43" s="166">
        <f t="shared" si="3"/>
        <v>300000000</v>
      </c>
    </row>
    <row r="44" spans="1:19" ht="30.6">
      <c r="A44" s="642"/>
      <c r="B44" s="645"/>
      <c r="C44" s="164" t="s">
        <v>487</v>
      </c>
      <c r="D44" s="164" t="s">
        <v>488</v>
      </c>
      <c r="E44" s="165">
        <v>200</v>
      </c>
      <c r="F44" s="166">
        <v>1200000</v>
      </c>
      <c r="G44" s="166">
        <f t="shared" si="0"/>
        <v>240000000</v>
      </c>
      <c r="H44" s="166"/>
      <c r="I44" s="166"/>
      <c r="J44" s="166"/>
      <c r="K44" s="166"/>
      <c r="L44" s="166"/>
      <c r="M44" s="166"/>
      <c r="N44" s="166"/>
      <c r="O44" s="166">
        <v>120000000</v>
      </c>
      <c r="P44" s="166"/>
      <c r="Q44" s="166"/>
      <c r="R44" s="166"/>
      <c r="S44" s="166">
        <f t="shared" si="3"/>
        <v>120000000</v>
      </c>
    </row>
    <row r="45" spans="1:19" ht="30.6">
      <c r="A45" s="642"/>
      <c r="B45" s="645"/>
      <c r="C45" s="164" t="s">
        <v>489</v>
      </c>
      <c r="D45" s="164" t="s">
        <v>964</v>
      </c>
      <c r="E45" s="165">
        <v>2</v>
      </c>
      <c r="F45" s="166">
        <v>80000000</v>
      </c>
      <c r="G45" s="166">
        <f t="shared" si="0"/>
        <v>160000000</v>
      </c>
      <c r="H45" s="166">
        <v>80000000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>
        <f t="shared" si="3"/>
        <v>80000000</v>
      </c>
    </row>
    <row r="46" spans="1:19">
      <c r="A46" s="642"/>
      <c r="B46" s="646"/>
      <c r="C46" s="164" t="s">
        <v>491</v>
      </c>
      <c r="D46" s="164" t="s">
        <v>436</v>
      </c>
      <c r="E46" s="165">
        <v>4</v>
      </c>
      <c r="F46" s="166">
        <v>200000000</v>
      </c>
      <c r="G46" s="166">
        <f t="shared" si="0"/>
        <v>800000000</v>
      </c>
      <c r="H46" s="166">
        <v>150000000</v>
      </c>
      <c r="I46" s="166"/>
      <c r="J46" s="166"/>
      <c r="K46" s="166"/>
      <c r="L46" s="166"/>
      <c r="M46" s="166">
        <v>72000000</v>
      </c>
      <c r="N46" s="166"/>
      <c r="O46" s="166"/>
      <c r="P46" s="166"/>
      <c r="Q46" s="166"/>
      <c r="R46" s="166"/>
      <c r="S46" s="166">
        <f t="shared" si="3"/>
        <v>222000000</v>
      </c>
    </row>
    <row r="47" spans="1:19" ht="40.9">
      <c r="A47" s="642"/>
      <c r="B47" s="647" t="s">
        <v>966</v>
      </c>
      <c r="C47" s="164" t="s">
        <v>444</v>
      </c>
      <c r="D47" s="164" t="s">
        <v>445</v>
      </c>
      <c r="E47" s="165">
        <v>120</v>
      </c>
      <c r="F47" s="166">
        <v>3000000</v>
      </c>
      <c r="G47" s="166">
        <f t="shared" si="0"/>
        <v>360000000</v>
      </c>
      <c r="H47" s="166">
        <v>80000000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>
        <f t="shared" si="3"/>
        <v>80000000</v>
      </c>
    </row>
    <row r="48" spans="1:19" ht="40.9">
      <c r="A48" s="642"/>
      <c r="B48" s="645"/>
      <c r="C48" s="164" t="s">
        <v>446</v>
      </c>
      <c r="D48" s="164" t="s">
        <v>447</v>
      </c>
      <c r="E48" s="165">
        <v>120</v>
      </c>
      <c r="F48" s="166">
        <v>2000000</v>
      </c>
      <c r="G48" s="166">
        <f t="shared" si="0"/>
        <v>240000000</v>
      </c>
      <c r="H48" s="166">
        <v>70000000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>
        <f t="shared" si="3"/>
        <v>70000000</v>
      </c>
    </row>
    <row r="49" spans="1:19" ht="20.45">
      <c r="A49" s="642"/>
      <c r="B49" s="647" t="s">
        <v>1204</v>
      </c>
      <c r="C49" s="164" t="s">
        <v>370</v>
      </c>
      <c r="D49" s="164" t="s">
        <v>371</v>
      </c>
      <c r="E49" s="165">
        <v>4</v>
      </c>
      <c r="F49" s="166">
        <v>2000000000</v>
      </c>
      <c r="G49" s="166">
        <f t="shared" si="0"/>
        <v>8000000000</v>
      </c>
      <c r="H49" s="166">
        <v>1000000000</v>
      </c>
      <c r="I49" s="166"/>
      <c r="J49" s="166"/>
      <c r="K49" s="166"/>
      <c r="L49" s="166"/>
      <c r="M49" s="166">
        <v>1000000000</v>
      </c>
      <c r="N49" s="166"/>
      <c r="O49" s="166"/>
      <c r="P49" s="166"/>
      <c r="Q49" s="166"/>
      <c r="R49" s="166">
        <v>265000000</v>
      </c>
      <c r="S49" s="166">
        <f t="shared" si="3"/>
        <v>2265000000</v>
      </c>
    </row>
    <row r="50" spans="1:19" ht="20.45">
      <c r="A50" s="642"/>
      <c r="B50" s="645"/>
      <c r="C50" s="164" t="s">
        <v>372</v>
      </c>
      <c r="D50" s="164" t="s">
        <v>373</v>
      </c>
      <c r="E50" s="165">
        <v>4</v>
      </c>
      <c r="F50" s="166">
        <v>362500000</v>
      </c>
      <c r="G50" s="166">
        <f t="shared" si="0"/>
        <v>1450000000</v>
      </c>
      <c r="H50" s="166">
        <v>400000000</v>
      </c>
      <c r="I50" s="166"/>
      <c r="J50" s="166"/>
      <c r="K50" s="166"/>
      <c r="L50" s="166"/>
      <c r="M50" s="166">
        <v>200000000</v>
      </c>
      <c r="N50" s="166"/>
      <c r="O50" s="166"/>
      <c r="P50" s="166"/>
      <c r="Q50" s="166"/>
      <c r="R50" s="166"/>
      <c r="S50" s="166">
        <f t="shared" si="3"/>
        <v>600000000</v>
      </c>
    </row>
    <row r="51" spans="1:19" ht="20.45">
      <c r="A51" s="642"/>
      <c r="B51" s="645"/>
      <c r="C51" s="164" t="s">
        <v>374</v>
      </c>
      <c r="D51" s="164" t="s">
        <v>375</v>
      </c>
      <c r="E51" s="165">
        <v>10</v>
      </c>
      <c r="F51" s="166">
        <v>31000000</v>
      </c>
      <c r="G51" s="166">
        <f t="shared" si="0"/>
        <v>310000000</v>
      </c>
      <c r="H51" s="166">
        <v>140000000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>
        <f t="shared" si="3"/>
        <v>140000000</v>
      </c>
    </row>
    <row r="52" spans="1:19">
      <c r="A52" s="642"/>
      <c r="B52" s="645"/>
      <c r="C52" s="164" t="s">
        <v>376</v>
      </c>
      <c r="D52" s="164" t="s">
        <v>377</v>
      </c>
      <c r="E52" s="165">
        <v>5</v>
      </c>
      <c r="F52" s="166">
        <v>200000000</v>
      </c>
      <c r="G52" s="166">
        <f t="shared" si="0"/>
        <v>1000000000</v>
      </c>
      <c r="H52" s="166">
        <v>200000000</v>
      </c>
      <c r="I52" s="166"/>
      <c r="J52" s="166"/>
      <c r="K52" s="166"/>
      <c r="L52" s="166"/>
      <c r="M52" s="166">
        <v>200000000</v>
      </c>
      <c r="N52" s="166"/>
      <c r="O52" s="166"/>
      <c r="P52" s="166"/>
      <c r="Q52" s="166"/>
      <c r="R52" s="166"/>
      <c r="S52" s="166">
        <f t="shared" si="3"/>
        <v>400000000</v>
      </c>
    </row>
    <row r="53" spans="1:19" ht="20.45">
      <c r="A53" s="642"/>
      <c r="B53" s="645"/>
      <c r="C53" s="164" t="s">
        <v>378</v>
      </c>
      <c r="D53" s="164" t="s">
        <v>379</v>
      </c>
      <c r="E53" s="165">
        <v>3</v>
      </c>
      <c r="F53" s="166">
        <v>80000000</v>
      </c>
      <c r="G53" s="166">
        <f t="shared" si="0"/>
        <v>240000000</v>
      </c>
      <c r="H53" s="166">
        <v>80000000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>
        <f t="shared" si="3"/>
        <v>80000000</v>
      </c>
    </row>
    <row r="54" spans="1:19" ht="20.45">
      <c r="A54" s="642"/>
      <c r="B54" s="645"/>
      <c r="C54" s="164" t="s">
        <v>380</v>
      </c>
      <c r="D54" s="164" t="s">
        <v>381</v>
      </c>
      <c r="E54" s="165">
        <v>7</v>
      </c>
      <c r="F54" s="167">
        <v>50000000</v>
      </c>
      <c r="G54" s="166">
        <f t="shared" si="0"/>
        <v>350000000</v>
      </c>
      <c r="H54" s="166"/>
      <c r="I54" s="166"/>
      <c r="J54" s="166"/>
      <c r="K54" s="166"/>
      <c r="L54" s="166"/>
      <c r="M54" s="166">
        <v>150000000</v>
      </c>
      <c r="N54" s="166"/>
      <c r="O54" s="166"/>
      <c r="P54" s="166"/>
      <c r="Q54" s="166"/>
      <c r="R54" s="166"/>
      <c r="S54" s="166">
        <f t="shared" si="3"/>
        <v>150000000</v>
      </c>
    </row>
    <row r="55" spans="1:19" ht="30.6">
      <c r="A55" s="642"/>
      <c r="B55" s="645"/>
      <c r="C55" s="164" t="s">
        <v>382</v>
      </c>
      <c r="D55" s="164" t="s">
        <v>383</v>
      </c>
      <c r="E55" s="165">
        <v>1000</v>
      </c>
      <c r="F55" s="166">
        <v>100000</v>
      </c>
      <c r="G55" s="166">
        <f t="shared" si="0"/>
        <v>100000000</v>
      </c>
      <c r="H55" s="166"/>
      <c r="I55" s="166"/>
      <c r="J55" s="166"/>
      <c r="K55" s="166"/>
      <c r="L55" s="166"/>
      <c r="M55" s="166">
        <v>40000000</v>
      </c>
      <c r="N55" s="166"/>
      <c r="O55" s="166"/>
      <c r="P55" s="166"/>
      <c r="Q55" s="166"/>
      <c r="R55" s="166"/>
      <c r="S55" s="166">
        <f t="shared" si="3"/>
        <v>40000000</v>
      </c>
    </row>
    <row r="56" spans="1:19" ht="20.45">
      <c r="A56" s="642"/>
      <c r="B56" s="645"/>
      <c r="C56" s="164" t="s">
        <v>971</v>
      </c>
      <c r="D56" s="164" t="s">
        <v>973</v>
      </c>
      <c r="E56" s="165">
        <v>3</v>
      </c>
      <c r="F56" s="166">
        <v>50000000</v>
      </c>
      <c r="G56" s="166">
        <f t="shared" si="0"/>
        <v>150000000</v>
      </c>
      <c r="H56" s="166"/>
      <c r="I56" s="166"/>
      <c r="J56" s="166"/>
      <c r="K56" s="166"/>
      <c r="L56" s="166"/>
      <c r="M56" s="166">
        <v>50000000</v>
      </c>
      <c r="N56" s="166"/>
      <c r="O56" s="166"/>
      <c r="P56" s="166"/>
      <c r="Q56" s="166"/>
      <c r="R56" s="166"/>
      <c r="S56" s="166">
        <f t="shared" si="3"/>
        <v>50000000</v>
      </c>
    </row>
    <row r="57" spans="1:19" ht="30.6">
      <c r="A57" s="642"/>
      <c r="B57" s="646"/>
      <c r="C57" s="164" t="s">
        <v>975</v>
      </c>
      <c r="D57" s="164" t="s">
        <v>977</v>
      </c>
      <c r="E57" s="165">
        <v>1</v>
      </c>
      <c r="F57" s="166">
        <v>120000000</v>
      </c>
      <c r="G57" s="166">
        <f t="shared" si="0"/>
        <v>120000000</v>
      </c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>
        <f t="shared" si="3"/>
        <v>0</v>
      </c>
    </row>
    <row r="58" spans="1:19" ht="20.45">
      <c r="A58" s="642"/>
      <c r="B58" s="647" t="s">
        <v>978</v>
      </c>
      <c r="C58" s="164" t="s">
        <v>971</v>
      </c>
      <c r="D58" s="164" t="s">
        <v>524</v>
      </c>
      <c r="E58" s="165">
        <v>40</v>
      </c>
      <c r="F58" s="166">
        <v>5000000</v>
      </c>
      <c r="G58" s="166">
        <f t="shared" si="0"/>
        <v>200000000</v>
      </c>
      <c r="H58" s="166">
        <v>50000000</v>
      </c>
      <c r="I58" s="166"/>
      <c r="J58" s="166"/>
      <c r="K58" s="166"/>
      <c r="L58" s="166"/>
      <c r="M58" s="166">
        <v>50000000</v>
      </c>
      <c r="N58" s="166"/>
      <c r="O58" s="166"/>
      <c r="P58" s="166"/>
      <c r="Q58" s="166"/>
      <c r="R58" s="166"/>
      <c r="S58" s="166">
        <f t="shared" si="3"/>
        <v>100000000</v>
      </c>
    </row>
    <row r="59" spans="1:19" ht="20.45">
      <c r="A59" s="642"/>
      <c r="B59" s="645"/>
      <c r="C59" s="164" t="s">
        <v>979</v>
      </c>
      <c r="D59" s="164" t="s">
        <v>980</v>
      </c>
      <c r="E59" s="165">
        <v>2</v>
      </c>
      <c r="F59" s="166">
        <v>120000000</v>
      </c>
      <c r="G59" s="166">
        <f t="shared" si="0"/>
        <v>240000000</v>
      </c>
      <c r="H59" s="166">
        <v>60000000</v>
      </c>
      <c r="I59" s="166"/>
      <c r="J59" s="166"/>
      <c r="K59" s="166"/>
      <c r="L59" s="166"/>
      <c r="M59" s="166">
        <v>60000000</v>
      </c>
      <c r="N59" s="166"/>
      <c r="O59" s="166"/>
      <c r="P59" s="166"/>
      <c r="Q59" s="166"/>
      <c r="R59" s="166"/>
      <c r="S59" s="166">
        <f t="shared" si="3"/>
        <v>120000000</v>
      </c>
    </row>
    <row r="60" spans="1:19" ht="20.45">
      <c r="A60" s="642"/>
      <c r="B60" s="645"/>
      <c r="C60" s="164" t="s">
        <v>982</v>
      </c>
      <c r="D60" s="164" t="s">
        <v>375</v>
      </c>
      <c r="E60" s="165">
        <v>4</v>
      </c>
      <c r="F60" s="166">
        <v>60000000</v>
      </c>
      <c r="G60" s="166">
        <f t="shared" si="0"/>
        <v>240000000</v>
      </c>
      <c r="H60" s="166"/>
      <c r="I60" s="166"/>
      <c r="J60" s="166"/>
      <c r="K60" s="166"/>
      <c r="L60" s="166"/>
      <c r="M60" s="166">
        <v>120000000</v>
      </c>
      <c r="N60" s="166"/>
      <c r="O60" s="166"/>
      <c r="P60" s="166"/>
      <c r="Q60" s="166"/>
      <c r="R60" s="166"/>
      <c r="S60" s="166">
        <f t="shared" si="3"/>
        <v>120000000</v>
      </c>
    </row>
    <row r="61" spans="1:19">
      <c r="A61" s="642"/>
      <c r="B61" s="645"/>
      <c r="C61" s="164" t="s">
        <v>493</v>
      </c>
      <c r="D61" s="164" t="s">
        <v>494</v>
      </c>
      <c r="E61" s="165">
        <v>20</v>
      </c>
      <c r="F61" s="166">
        <v>4000000</v>
      </c>
      <c r="G61" s="166">
        <f t="shared" si="0"/>
        <v>80000000</v>
      </c>
      <c r="H61" s="166"/>
      <c r="I61" s="166"/>
      <c r="J61" s="166"/>
      <c r="K61" s="166"/>
      <c r="L61" s="166"/>
      <c r="M61" s="166">
        <v>40000000</v>
      </c>
      <c r="N61" s="166"/>
      <c r="O61" s="166"/>
      <c r="P61" s="166"/>
      <c r="Q61" s="166"/>
      <c r="R61" s="166"/>
      <c r="S61" s="166">
        <f t="shared" si="3"/>
        <v>40000000</v>
      </c>
    </row>
    <row r="62" spans="1:19" ht="20.45">
      <c r="A62" s="642"/>
      <c r="B62" s="646"/>
      <c r="C62" s="164" t="s">
        <v>370</v>
      </c>
      <c r="D62" s="164" t="s">
        <v>983</v>
      </c>
      <c r="E62" s="165">
        <v>5</v>
      </c>
      <c r="F62" s="166">
        <v>60000000</v>
      </c>
      <c r="G62" s="166">
        <f t="shared" si="0"/>
        <v>300000000</v>
      </c>
      <c r="H62" s="166"/>
      <c r="I62" s="166"/>
      <c r="J62" s="166"/>
      <c r="K62" s="166"/>
      <c r="L62" s="166"/>
      <c r="M62" s="166">
        <v>120000000</v>
      </c>
      <c r="N62" s="166"/>
      <c r="O62" s="166"/>
      <c r="P62" s="166"/>
      <c r="Q62" s="166"/>
      <c r="R62" s="166"/>
      <c r="S62" s="166">
        <f t="shared" si="3"/>
        <v>120000000</v>
      </c>
    </row>
    <row r="63" spans="1:19" ht="11.25" customHeight="1">
      <c r="A63" s="642"/>
      <c r="B63" s="645" t="s">
        <v>754</v>
      </c>
      <c r="C63" s="169" t="s">
        <v>756</v>
      </c>
      <c r="D63" s="169" t="s">
        <v>756</v>
      </c>
      <c r="E63" s="170">
        <v>1</v>
      </c>
      <c r="F63" s="171">
        <v>280000000</v>
      </c>
      <c r="G63" s="171">
        <f t="shared" si="0"/>
        <v>280000000</v>
      </c>
      <c r="H63" s="171">
        <v>50000000</v>
      </c>
      <c r="I63" s="171"/>
      <c r="J63" s="171"/>
      <c r="K63" s="171"/>
      <c r="L63" s="171"/>
      <c r="M63" s="171">
        <v>30000000</v>
      </c>
      <c r="N63" s="171"/>
      <c r="O63" s="171"/>
      <c r="P63" s="171"/>
      <c r="Q63" s="171"/>
      <c r="R63" s="171"/>
      <c r="S63" s="166">
        <f t="shared" si="3"/>
        <v>80000000</v>
      </c>
    </row>
    <row r="64" spans="1:19">
      <c r="A64" s="642"/>
      <c r="B64" s="645"/>
      <c r="C64" s="164" t="s">
        <v>211</v>
      </c>
      <c r="D64" s="164" t="s">
        <v>211</v>
      </c>
      <c r="E64" s="165">
        <v>1</v>
      </c>
      <c r="F64" s="166">
        <v>100000000</v>
      </c>
      <c r="G64" s="166">
        <f t="shared" si="0"/>
        <v>100000000</v>
      </c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>
        <f t="shared" si="3"/>
        <v>0</v>
      </c>
    </row>
    <row r="65" spans="1:19">
      <c r="A65" s="642"/>
      <c r="B65" s="645"/>
      <c r="C65" s="164" t="s">
        <v>212</v>
      </c>
      <c r="D65" s="164" t="s">
        <v>212</v>
      </c>
      <c r="E65" s="165">
        <v>1</v>
      </c>
      <c r="F65" s="166">
        <v>80000000</v>
      </c>
      <c r="G65" s="166">
        <f t="shared" si="0"/>
        <v>80000000</v>
      </c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>
        <f t="shared" si="3"/>
        <v>0</v>
      </c>
    </row>
    <row r="66" spans="1:19" ht="20.45">
      <c r="A66" s="642"/>
      <c r="B66" s="645"/>
      <c r="C66" s="164" t="s">
        <v>213</v>
      </c>
      <c r="D66" s="164" t="s">
        <v>214</v>
      </c>
      <c r="E66" s="165">
        <v>4</v>
      </c>
      <c r="F66" s="166">
        <v>155000000</v>
      </c>
      <c r="G66" s="166">
        <f t="shared" si="0"/>
        <v>620000000</v>
      </c>
      <c r="H66" s="166">
        <v>120000000</v>
      </c>
      <c r="I66" s="166"/>
      <c r="J66" s="166"/>
      <c r="K66" s="166"/>
      <c r="L66" s="166"/>
      <c r="M66" s="166">
        <v>80000000</v>
      </c>
      <c r="N66" s="166"/>
      <c r="O66" s="166"/>
      <c r="P66" s="166"/>
      <c r="Q66" s="166"/>
      <c r="R66" s="166"/>
      <c r="S66" s="166">
        <f t="shared" si="3"/>
        <v>200000000</v>
      </c>
    </row>
    <row r="67" spans="1:19" ht="30.6">
      <c r="A67" s="642"/>
      <c r="B67" s="645"/>
      <c r="C67" s="164" t="s">
        <v>215</v>
      </c>
      <c r="D67" s="164" t="s">
        <v>216</v>
      </c>
      <c r="E67" s="165">
        <v>4</v>
      </c>
      <c r="F67" s="166">
        <v>50000000</v>
      </c>
      <c r="G67" s="166">
        <f t="shared" si="0"/>
        <v>200000000</v>
      </c>
      <c r="H67" s="166"/>
      <c r="I67" s="166"/>
      <c r="J67" s="166"/>
      <c r="K67" s="166"/>
      <c r="L67" s="166"/>
      <c r="M67" s="166">
        <v>75000000</v>
      </c>
      <c r="N67" s="166"/>
      <c r="O67" s="166"/>
      <c r="P67" s="166"/>
      <c r="Q67" s="166"/>
      <c r="R67" s="166"/>
      <c r="S67" s="166">
        <f t="shared" si="3"/>
        <v>75000000</v>
      </c>
    </row>
    <row r="68" spans="1:19" ht="20.45">
      <c r="A68" s="642"/>
      <c r="B68" s="645"/>
      <c r="C68" s="164" t="s">
        <v>217</v>
      </c>
      <c r="D68" s="164" t="s">
        <v>218</v>
      </c>
      <c r="E68" s="165">
        <v>3</v>
      </c>
      <c r="F68" s="166">
        <v>50000000</v>
      </c>
      <c r="G68" s="166">
        <f t="shared" ref="G68:G131" si="4">+E68*F68</f>
        <v>150000000</v>
      </c>
      <c r="H68" s="166">
        <v>40000000</v>
      </c>
      <c r="I68" s="166"/>
      <c r="J68" s="166"/>
      <c r="K68" s="166"/>
      <c r="L68" s="166"/>
      <c r="M68" s="166">
        <v>20000000</v>
      </c>
      <c r="N68" s="166"/>
      <c r="O68" s="166"/>
      <c r="P68" s="166"/>
      <c r="Q68" s="166"/>
      <c r="R68" s="166"/>
      <c r="S68" s="166">
        <f t="shared" si="3"/>
        <v>60000000</v>
      </c>
    </row>
    <row r="69" spans="1:19" ht="20.45">
      <c r="A69" s="642"/>
      <c r="B69" s="645"/>
      <c r="C69" s="164" t="s">
        <v>759</v>
      </c>
      <c r="D69" s="164" t="s">
        <v>761</v>
      </c>
      <c r="E69" s="165">
        <v>3</v>
      </c>
      <c r="F69" s="166">
        <v>40000000</v>
      </c>
      <c r="G69" s="166">
        <f t="shared" si="4"/>
        <v>120000000</v>
      </c>
      <c r="H69" s="166">
        <v>40000000</v>
      </c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>
        <f t="shared" si="3"/>
        <v>40000000</v>
      </c>
    </row>
    <row r="70" spans="1:19">
      <c r="A70" s="642"/>
      <c r="B70" s="646"/>
      <c r="C70" s="164" t="s">
        <v>172</v>
      </c>
      <c r="D70" s="164" t="s">
        <v>172</v>
      </c>
      <c r="E70" s="165">
        <v>60</v>
      </c>
      <c r="F70" s="166">
        <v>1500000</v>
      </c>
      <c r="G70" s="166">
        <f t="shared" si="4"/>
        <v>90000000</v>
      </c>
      <c r="H70" s="166"/>
      <c r="I70" s="166"/>
      <c r="J70" s="166"/>
      <c r="K70" s="166"/>
      <c r="L70" s="166"/>
      <c r="M70" s="166">
        <v>30000000</v>
      </c>
      <c r="N70" s="166"/>
      <c r="O70" s="166"/>
      <c r="P70" s="166"/>
      <c r="Q70" s="166"/>
      <c r="R70" s="166"/>
      <c r="S70" s="166">
        <f t="shared" si="3"/>
        <v>30000000</v>
      </c>
    </row>
    <row r="71" spans="1:19" ht="30.6">
      <c r="A71" s="642"/>
      <c r="B71" s="647" t="s">
        <v>919</v>
      </c>
      <c r="C71" s="164" t="s">
        <v>417</v>
      </c>
      <c r="D71" s="164" t="s">
        <v>418</v>
      </c>
      <c r="E71" s="165">
        <v>1</v>
      </c>
      <c r="F71" s="166">
        <v>50000000</v>
      </c>
      <c r="G71" s="166">
        <f t="shared" si="4"/>
        <v>50000000</v>
      </c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>
        <f t="shared" si="3"/>
        <v>0</v>
      </c>
    </row>
    <row r="72" spans="1:19" ht="30.6">
      <c r="A72" s="642"/>
      <c r="B72" s="645"/>
      <c r="C72" s="164" t="s">
        <v>419</v>
      </c>
      <c r="D72" s="164" t="s">
        <v>340</v>
      </c>
      <c r="E72" s="165">
        <v>2</v>
      </c>
      <c r="F72" s="166">
        <v>60000000</v>
      </c>
      <c r="G72" s="166">
        <f t="shared" si="4"/>
        <v>120000000</v>
      </c>
      <c r="H72" s="166">
        <v>30000000</v>
      </c>
      <c r="I72" s="166"/>
      <c r="J72" s="166"/>
      <c r="K72" s="166"/>
      <c r="L72" s="166"/>
      <c r="M72" s="166">
        <v>30000000</v>
      </c>
      <c r="N72" s="166"/>
      <c r="O72" s="166"/>
      <c r="P72" s="166"/>
      <c r="Q72" s="166"/>
      <c r="R72" s="166"/>
      <c r="S72" s="166">
        <f t="shared" si="3"/>
        <v>60000000</v>
      </c>
    </row>
    <row r="73" spans="1:19" ht="30.6">
      <c r="A73" s="642"/>
      <c r="B73" s="645"/>
      <c r="C73" s="164" t="s">
        <v>923</v>
      </c>
      <c r="D73" s="164" t="s">
        <v>423</v>
      </c>
      <c r="E73" s="165">
        <v>2</v>
      </c>
      <c r="F73" s="166">
        <v>40000000</v>
      </c>
      <c r="G73" s="166">
        <f t="shared" si="4"/>
        <v>80000000</v>
      </c>
      <c r="H73" s="166">
        <v>20000000</v>
      </c>
      <c r="I73" s="166"/>
      <c r="J73" s="166"/>
      <c r="K73" s="166"/>
      <c r="L73" s="166"/>
      <c r="M73" s="166">
        <v>20000000</v>
      </c>
      <c r="N73" s="166"/>
      <c r="O73" s="166"/>
      <c r="P73" s="166"/>
      <c r="Q73" s="166"/>
      <c r="R73" s="166"/>
      <c r="S73" s="166">
        <f t="shared" si="3"/>
        <v>40000000</v>
      </c>
    </row>
    <row r="74" spans="1:19" ht="30.6">
      <c r="A74" s="642"/>
      <c r="B74" s="645"/>
      <c r="C74" s="164" t="s">
        <v>772</v>
      </c>
      <c r="D74" s="164" t="s">
        <v>774</v>
      </c>
      <c r="E74" s="165">
        <v>1</v>
      </c>
      <c r="F74" s="166">
        <v>400000000</v>
      </c>
      <c r="G74" s="166">
        <f t="shared" si="4"/>
        <v>400000000</v>
      </c>
      <c r="H74" s="166">
        <v>100000000</v>
      </c>
      <c r="I74" s="166"/>
      <c r="J74" s="166"/>
      <c r="K74" s="166"/>
      <c r="L74" s="166"/>
      <c r="M74" s="166">
        <v>100000000</v>
      </c>
      <c r="N74" s="166"/>
      <c r="O74" s="166"/>
      <c r="P74" s="166"/>
      <c r="Q74" s="166"/>
      <c r="R74" s="166"/>
      <c r="S74" s="166">
        <f t="shared" si="3"/>
        <v>200000000</v>
      </c>
    </row>
    <row r="75" spans="1:19" ht="20.45">
      <c r="A75" s="642"/>
      <c r="B75" s="645"/>
      <c r="C75" s="164" t="s">
        <v>924</v>
      </c>
      <c r="D75" s="164" t="s">
        <v>925</v>
      </c>
      <c r="E75" s="165">
        <v>3</v>
      </c>
      <c r="F75" s="166">
        <v>70000000</v>
      </c>
      <c r="G75" s="166">
        <f t="shared" si="4"/>
        <v>210000000</v>
      </c>
      <c r="H75" s="166">
        <v>40000000</v>
      </c>
      <c r="I75" s="166"/>
      <c r="J75" s="166"/>
      <c r="K75" s="166"/>
      <c r="L75" s="166"/>
      <c r="M75" s="166">
        <v>30000000</v>
      </c>
      <c r="N75" s="166"/>
      <c r="O75" s="166"/>
      <c r="P75" s="166"/>
      <c r="Q75" s="166"/>
      <c r="R75" s="166"/>
      <c r="S75" s="166">
        <f t="shared" si="3"/>
        <v>70000000</v>
      </c>
    </row>
    <row r="76" spans="1:19" ht="20.45">
      <c r="A76" s="642"/>
      <c r="B76" s="645"/>
      <c r="C76" s="164" t="s">
        <v>1208</v>
      </c>
      <c r="D76" s="164" t="s">
        <v>1210</v>
      </c>
      <c r="E76" s="165">
        <v>3</v>
      </c>
      <c r="F76" s="166">
        <v>80000000</v>
      </c>
      <c r="G76" s="166">
        <f t="shared" si="4"/>
        <v>240000000</v>
      </c>
      <c r="H76" s="166">
        <v>30000000</v>
      </c>
      <c r="I76" s="166"/>
      <c r="J76" s="166"/>
      <c r="K76" s="166"/>
      <c r="L76" s="166"/>
      <c r="M76" s="166">
        <v>35000000</v>
      </c>
      <c r="N76" s="166"/>
      <c r="O76" s="166"/>
      <c r="P76" s="166">
        <v>40000000</v>
      </c>
      <c r="Q76" s="166"/>
      <c r="R76" s="166"/>
      <c r="S76" s="166">
        <f t="shared" si="3"/>
        <v>105000000</v>
      </c>
    </row>
    <row r="77" spans="1:19" ht="20.45">
      <c r="A77" s="642"/>
      <c r="B77" s="646"/>
      <c r="C77" s="164" t="s">
        <v>928</v>
      </c>
      <c r="D77" s="164" t="s">
        <v>977</v>
      </c>
      <c r="E77" s="165">
        <v>1</v>
      </c>
      <c r="F77" s="166">
        <v>80000000</v>
      </c>
      <c r="G77" s="166">
        <f t="shared" si="4"/>
        <v>80000000</v>
      </c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>
        <f t="shared" si="3"/>
        <v>0</v>
      </c>
    </row>
    <row r="78" spans="1:19" ht="11.25" customHeight="1">
      <c r="A78" s="642"/>
      <c r="B78" s="647" t="s">
        <v>791</v>
      </c>
      <c r="C78" s="164" t="s">
        <v>254</v>
      </c>
      <c r="D78" s="164" t="s">
        <v>255</v>
      </c>
      <c r="E78" s="165">
        <v>48</v>
      </c>
      <c r="F78" s="166">
        <v>6000000</v>
      </c>
      <c r="G78" s="166">
        <f t="shared" si="4"/>
        <v>288000000</v>
      </c>
      <c r="H78" s="166">
        <v>73000000</v>
      </c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>
        <f t="shared" si="3"/>
        <v>73000000</v>
      </c>
    </row>
    <row r="79" spans="1:19" ht="20.45">
      <c r="A79" s="642"/>
      <c r="B79" s="645"/>
      <c r="C79" s="164" t="s">
        <v>256</v>
      </c>
      <c r="D79" s="164" t="s">
        <v>257</v>
      </c>
      <c r="E79" s="165">
        <v>48</v>
      </c>
      <c r="F79" s="166">
        <v>6000000</v>
      </c>
      <c r="G79" s="166">
        <f t="shared" si="4"/>
        <v>288000000</v>
      </c>
      <c r="H79" s="166">
        <v>73000000</v>
      </c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>
        <f t="shared" si="3"/>
        <v>73000000</v>
      </c>
    </row>
    <row r="80" spans="1:19" ht="20.45">
      <c r="A80" s="642"/>
      <c r="B80" s="645"/>
      <c r="C80" s="164" t="s">
        <v>258</v>
      </c>
      <c r="D80" s="164" t="s">
        <v>259</v>
      </c>
      <c r="E80" s="165">
        <v>16</v>
      </c>
      <c r="F80" s="166">
        <v>10000000</v>
      </c>
      <c r="G80" s="166">
        <f t="shared" si="4"/>
        <v>160000000</v>
      </c>
      <c r="H80" s="166">
        <v>30000000</v>
      </c>
      <c r="I80" s="166"/>
      <c r="J80" s="166"/>
      <c r="K80" s="166">
        <v>10000000</v>
      </c>
      <c r="L80" s="166"/>
      <c r="M80" s="166"/>
      <c r="N80" s="166"/>
      <c r="O80" s="166"/>
      <c r="P80" s="166"/>
      <c r="Q80" s="166"/>
      <c r="R80" s="166"/>
      <c r="S80" s="166">
        <f t="shared" si="3"/>
        <v>40000000</v>
      </c>
    </row>
    <row r="81" spans="1:19" ht="30.6">
      <c r="A81" s="642"/>
      <c r="B81" s="645"/>
      <c r="C81" s="164" t="s">
        <v>260</v>
      </c>
      <c r="D81" s="164" t="s">
        <v>261</v>
      </c>
      <c r="E81" s="165">
        <v>3</v>
      </c>
      <c r="F81" s="166">
        <v>20000000</v>
      </c>
      <c r="G81" s="166">
        <f t="shared" si="4"/>
        <v>60000000</v>
      </c>
      <c r="H81" s="166">
        <v>20000000</v>
      </c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>
        <f t="shared" si="3"/>
        <v>20000000</v>
      </c>
    </row>
    <row r="82" spans="1:19" ht="40.9">
      <c r="A82" s="642"/>
      <c r="B82" s="646"/>
      <c r="C82" s="164" t="s">
        <v>792</v>
      </c>
      <c r="D82" s="164" t="s">
        <v>794</v>
      </c>
      <c r="E82" s="165">
        <v>1</v>
      </c>
      <c r="F82" s="166">
        <v>400000000</v>
      </c>
      <c r="G82" s="166">
        <f t="shared" si="4"/>
        <v>400000000</v>
      </c>
      <c r="H82" s="166">
        <v>200000000</v>
      </c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>
        <f t="shared" si="3"/>
        <v>200000000</v>
      </c>
    </row>
    <row r="83" spans="1:19" ht="51">
      <c r="A83" s="642"/>
      <c r="B83" s="647" t="s">
        <v>926</v>
      </c>
      <c r="C83" s="164" t="s">
        <v>932</v>
      </c>
      <c r="D83" s="164" t="s">
        <v>934</v>
      </c>
      <c r="E83" s="165">
        <v>3</v>
      </c>
      <c r="F83" s="166">
        <v>10000000</v>
      </c>
      <c r="G83" s="166">
        <f t="shared" si="4"/>
        <v>30000000</v>
      </c>
      <c r="H83" s="166">
        <v>10000000</v>
      </c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>
        <f t="shared" si="3"/>
        <v>10000000</v>
      </c>
    </row>
    <row r="84" spans="1:19" ht="20.45">
      <c r="A84" s="642"/>
      <c r="B84" s="645"/>
      <c r="C84" s="164" t="s">
        <v>225</v>
      </c>
      <c r="D84" s="164" t="s">
        <v>767</v>
      </c>
      <c r="E84" s="165">
        <v>1</v>
      </c>
      <c r="F84" s="166">
        <v>20000000</v>
      </c>
      <c r="G84" s="166">
        <f t="shared" si="4"/>
        <v>20000000</v>
      </c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>
        <f t="shared" si="3"/>
        <v>0</v>
      </c>
    </row>
    <row r="85" spans="1:19" ht="40.9">
      <c r="A85" s="642"/>
      <c r="B85" s="645"/>
      <c r="C85" s="164" t="s">
        <v>936</v>
      </c>
      <c r="D85" s="164" t="s">
        <v>465</v>
      </c>
      <c r="E85" s="165">
        <v>3000</v>
      </c>
      <c r="F85" s="166">
        <v>409667</v>
      </c>
      <c r="G85" s="166">
        <f t="shared" si="4"/>
        <v>1229001000</v>
      </c>
      <c r="H85" s="166">
        <v>40000000</v>
      </c>
      <c r="I85" s="166"/>
      <c r="J85" s="166"/>
      <c r="K85" s="166">
        <v>160000000</v>
      </c>
      <c r="L85" s="166"/>
      <c r="M85" s="166"/>
      <c r="N85" s="166"/>
      <c r="O85" s="166"/>
      <c r="P85" s="166"/>
      <c r="Q85" s="166"/>
      <c r="R85" s="166"/>
      <c r="S85" s="166">
        <f t="shared" si="3"/>
        <v>200000000</v>
      </c>
    </row>
    <row r="86" spans="1:19" ht="20.45">
      <c r="A86" s="642"/>
      <c r="B86" s="645"/>
      <c r="C86" s="164" t="s">
        <v>938</v>
      </c>
      <c r="D86" s="164" t="s">
        <v>432</v>
      </c>
      <c r="E86" s="165">
        <v>25000</v>
      </c>
      <c r="F86" s="166">
        <v>3951660.3678323999</v>
      </c>
      <c r="G86" s="166">
        <f t="shared" si="4"/>
        <v>98791509195.809998</v>
      </c>
      <c r="H86" s="166">
        <v>50000000</v>
      </c>
      <c r="I86" s="166"/>
      <c r="J86" s="166"/>
      <c r="K86" s="166">
        <v>11500000000</v>
      </c>
      <c r="L86" s="166"/>
      <c r="M86" s="166"/>
      <c r="N86" s="166"/>
      <c r="O86" s="166"/>
      <c r="P86" s="166">
        <v>250000000</v>
      </c>
      <c r="Q86" s="166"/>
      <c r="R86" s="166">
        <v>14200000000</v>
      </c>
      <c r="S86" s="166">
        <f t="shared" si="3"/>
        <v>26000000000</v>
      </c>
    </row>
    <row r="87" spans="1:19" ht="20.45">
      <c r="A87" s="642"/>
      <c r="B87" s="645"/>
      <c r="C87" s="164" t="s">
        <v>434</v>
      </c>
      <c r="D87" s="164" t="s">
        <v>434</v>
      </c>
      <c r="E87" s="165">
        <v>2</v>
      </c>
      <c r="F87" s="166">
        <v>300000000</v>
      </c>
      <c r="G87" s="166">
        <f t="shared" si="4"/>
        <v>600000000</v>
      </c>
      <c r="H87" s="166">
        <v>100000000</v>
      </c>
      <c r="I87" s="166"/>
      <c r="J87" s="166"/>
      <c r="K87" s="166"/>
      <c r="L87" s="166"/>
      <c r="M87" s="166"/>
      <c r="N87" s="166"/>
      <c r="O87" s="166"/>
      <c r="P87" s="166">
        <v>100000000</v>
      </c>
      <c r="Q87" s="166"/>
      <c r="R87" s="166">
        <v>100000000</v>
      </c>
      <c r="S87" s="166">
        <f t="shared" si="3"/>
        <v>300000000</v>
      </c>
    </row>
    <row r="88" spans="1:19" ht="20.45">
      <c r="A88" s="642"/>
      <c r="B88" s="645"/>
      <c r="C88" s="164" t="s">
        <v>435</v>
      </c>
      <c r="D88" s="164" t="s">
        <v>940</v>
      </c>
      <c r="E88" s="165">
        <v>2</v>
      </c>
      <c r="F88" s="166">
        <v>200000000</v>
      </c>
      <c r="G88" s="166">
        <f t="shared" si="4"/>
        <v>400000000</v>
      </c>
      <c r="H88" s="166">
        <v>100000000</v>
      </c>
      <c r="I88" s="166"/>
      <c r="J88" s="166"/>
      <c r="K88" s="166">
        <v>100000000</v>
      </c>
      <c r="L88" s="166"/>
      <c r="M88" s="166"/>
      <c r="N88" s="166"/>
      <c r="O88" s="166"/>
      <c r="P88" s="166"/>
      <c r="Q88" s="166"/>
      <c r="R88" s="166"/>
      <c r="S88" s="166">
        <f t="shared" si="3"/>
        <v>200000000</v>
      </c>
    </row>
    <row r="89" spans="1:19" ht="20.45">
      <c r="A89" s="642"/>
      <c r="B89" s="645"/>
      <c r="C89" s="164" t="s">
        <v>941</v>
      </c>
      <c r="D89" s="164" t="s">
        <v>941</v>
      </c>
      <c r="E89" s="165">
        <v>2</v>
      </c>
      <c r="F89" s="166">
        <v>1500000000</v>
      </c>
      <c r="G89" s="166">
        <f t="shared" si="4"/>
        <v>3000000000</v>
      </c>
      <c r="H89" s="166"/>
      <c r="I89" s="166"/>
      <c r="J89" s="166"/>
      <c r="K89" s="166">
        <v>100000000</v>
      </c>
      <c r="L89" s="166"/>
      <c r="M89" s="166"/>
      <c r="N89" s="166"/>
      <c r="O89" s="166"/>
      <c r="P89" s="166">
        <v>100000000</v>
      </c>
      <c r="Q89" s="166"/>
      <c r="R89" s="166">
        <v>300000000</v>
      </c>
      <c r="S89" s="166">
        <f t="shared" si="3"/>
        <v>500000000</v>
      </c>
    </row>
    <row r="90" spans="1:19" ht="20.45">
      <c r="A90" s="642"/>
      <c r="B90" s="646"/>
      <c r="C90" s="164" t="s">
        <v>942</v>
      </c>
      <c r="D90" s="164" t="s">
        <v>942</v>
      </c>
      <c r="E90" s="165">
        <v>2</v>
      </c>
      <c r="F90" s="166">
        <v>200000000</v>
      </c>
      <c r="G90" s="166">
        <f t="shared" si="4"/>
        <v>400000000</v>
      </c>
      <c r="H90" s="166">
        <v>50000000</v>
      </c>
      <c r="I90" s="166"/>
      <c r="J90" s="166"/>
      <c r="K90" s="166">
        <v>50000000</v>
      </c>
      <c r="L90" s="166"/>
      <c r="M90" s="166"/>
      <c r="N90" s="166"/>
      <c r="O90" s="166"/>
      <c r="P90" s="166"/>
      <c r="Q90" s="166"/>
      <c r="R90" s="166">
        <v>100000000</v>
      </c>
      <c r="S90" s="166">
        <f t="shared" si="3"/>
        <v>200000000</v>
      </c>
    </row>
    <row r="91" spans="1:19" ht="40.9">
      <c r="A91" s="642"/>
      <c r="B91" s="647" t="s">
        <v>943</v>
      </c>
      <c r="C91" s="164" t="s">
        <v>456</v>
      </c>
      <c r="D91" s="164" t="s">
        <v>457</v>
      </c>
      <c r="E91" s="165">
        <v>4</v>
      </c>
      <c r="F91" s="166">
        <v>30000000</v>
      </c>
      <c r="G91" s="166">
        <f t="shared" si="4"/>
        <v>120000000</v>
      </c>
      <c r="H91" s="166"/>
      <c r="I91" s="166"/>
      <c r="J91" s="166"/>
      <c r="K91" s="166">
        <v>31000000</v>
      </c>
      <c r="L91" s="166"/>
      <c r="M91" s="166"/>
      <c r="N91" s="166"/>
      <c r="O91" s="166"/>
      <c r="P91" s="166"/>
      <c r="Q91" s="166"/>
      <c r="R91" s="166"/>
      <c r="S91" s="166">
        <f t="shared" si="3"/>
        <v>31000000</v>
      </c>
    </row>
    <row r="92" spans="1:19" ht="40.9">
      <c r="A92" s="642"/>
      <c r="B92" s="645"/>
      <c r="C92" s="164" t="s">
        <v>458</v>
      </c>
      <c r="D92" s="164" t="s">
        <v>459</v>
      </c>
      <c r="E92" s="165">
        <v>4</v>
      </c>
      <c r="F92" s="166">
        <v>60000000</v>
      </c>
      <c r="G92" s="166">
        <f t="shared" si="4"/>
        <v>240000000</v>
      </c>
      <c r="H92" s="166"/>
      <c r="I92" s="166"/>
      <c r="J92" s="166"/>
      <c r="K92" s="166">
        <v>62000000</v>
      </c>
      <c r="L92" s="166"/>
      <c r="M92" s="166"/>
      <c r="N92" s="166"/>
      <c r="O92" s="166"/>
      <c r="P92" s="166"/>
      <c r="Q92" s="166"/>
      <c r="R92" s="166"/>
      <c r="S92" s="166">
        <f t="shared" si="3"/>
        <v>62000000</v>
      </c>
    </row>
    <row r="93" spans="1:19" ht="40.9">
      <c r="A93" s="642"/>
      <c r="B93" s="645"/>
      <c r="C93" s="164" t="s">
        <v>460</v>
      </c>
      <c r="D93" s="164" t="s">
        <v>461</v>
      </c>
      <c r="E93" s="165">
        <v>4</v>
      </c>
      <c r="F93" s="166">
        <v>200000000</v>
      </c>
      <c r="G93" s="166">
        <f t="shared" si="4"/>
        <v>800000000</v>
      </c>
      <c r="H93" s="166"/>
      <c r="I93" s="166"/>
      <c r="J93" s="166"/>
      <c r="K93" s="166">
        <v>218000000</v>
      </c>
      <c r="L93" s="166"/>
      <c r="M93" s="166"/>
      <c r="N93" s="166"/>
      <c r="O93" s="166"/>
      <c r="P93" s="166"/>
      <c r="Q93" s="166"/>
      <c r="R93" s="166"/>
      <c r="S93" s="166">
        <f t="shared" si="3"/>
        <v>218000000</v>
      </c>
    </row>
    <row r="94" spans="1:19" ht="51">
      <c r="A94" s="642"/>
      <c r="B94" s="645"/>
      <c r="C94" s="164" t="s">
        <v>462</v>
      </c>
      <c r="D94" s="164" t="s">
        <v>463</v>
      </c>
      <c r="E94" s="165">
        <v>4</v>
      </c>
      <c r="F94" s="166">
        <v>40000000</v>
      </c>
      <c r="G94" s="166">
        <f t="shared" si="4"/>
        <v>160000000</v>
      </c>
      <c r="H94" s="166"/>
      <c r="I94" s="166"/>
      <c r="J94" s="166"/>
      <c r="K94" s="166">
        <v>69000000</v>
      </c>
      <c r="L94" s="166"/>
      <c r="M94" s="166"/>
      <c r="N94" s="166"/>
      <c r="O94" s="166"/>
      <c r="P94" s="166"/>
      <c r="Q94" s="166"/>
      <c r="R94" s="166"/>
      <c r="S94" s="166">
        <f t="shared" si="3"/>
        <v>69000000</v>
      </c>
    </row>
    <row r="95" spans="1:19" ht="30.6">
      <c r="A95" s="642"/>
      <c r="B95" s="645"/>
      <c r="C95" s="164" t="s">
        <v>466</v>
      </c>
      <c r="D95" s="164" t="s">
        <v>465</v>
      </c>
      <c r="E95" s="165">
        <v>50</v>
      </c>
      <c r="F95" s="166">
        <v>1000000</v>
      </c>
      <c r="G95" s="166">
        <f t="shared" si="4"/>
        <v>50000000</v>
      </c>
      <c r="H95" s="166"/>
      <c r="I95" s="166"/>
      <c r="J95" s="166"/>
      <c r="K95" s="166">
        <v>21000000</v>
      </c>
      <c r="L95" s="166"/>
      <c r="M95" s="166"/>
      <c r="N95" s="166"/>
      <c r="O95" s="166"/>
      <c r="P95" s="166"/>
      <c r="Q95" s="166"/>
      <c r="R95" s="166"/>
      <c r="S95" s="166">
        <f t="shared" si="3"/>
        <v>21000000</v>
      </c>
    </row>
    <row r="96" spans="1:19" ht="30.6">
      <c r="A96" s="642"/>
      <c r="B96" s="645"/>
      <c r="C96" s="164" t="s">
        <v>467</v>
      </c>
      <c r="D96" s="164" t="s">
        <v>468</v>
      </c>
      <c r="E96" s="165">
        <v>4</v>
      </c>
      <c r="F96" s="166">
        <v>60000000</v>
      </c>
      <c r="G96" s="166">
        <f t="shared" si="4"/>
        <v>240000000</v>
      </c>
      <c r="H96" s="166"/>
      <c r="I96" s="166"/>
      <c r="J96" s="166"/>
      <c r="K96" s="166">
        <v>65000000</v>
      </c>
      <c r="L96" s="166"/>
      <c r="M96" s="166"/>
      <c r="N96" s="166"/>
      <c r="O96" s="166"/>
      <c r="P96" s="166"/>
      <c r="Q96" s="166"/>
      <c r="R96" s="166"/>
      <c r="S96" s="166">
        <f t="shared" si="3"/>
        <v>65000000</v>
      </c>
    </row>
    <row r="97" spans="1:19" ht="40.9">
      <c r="A97" s="642"/>
      <c r="B97" s="645"/>
      <c r="C97" s="164" t="s">
        <v>469</v>
      </c>
      <c r="D97" s="164" t="s">
        <v>470</v>
      </c>
      <c r="E97" s="165">
        <v>4</v>
      </c>
      <c r="F97" s="166">
        <v>20000000</v>
      </c>
      <c r="G97" s="166">
        <f t="shared" si="4"/>
        <v>80000000</v>
      </c>
      <c r="H97" s="166"/>
      <c r="I97" s="166"/>
      <c r="J97" s="166"/>
      <c r="K97" s="166">
        <v>30000000</v>
      </c>
      <c r="L97" s="166"/>
      <c r="M97" s="166"/>
      <c r="N97" s="166"/>
      <c r="O97" s="166"/>
      <c r="P97" s="166"/>
      <c r="Q97" s="166"/>
      <c r="R97" s="166"/>
      <c r="S97" s="166">
        <f t="shared" si="3"/>
        <v>30000000</v>
      </c>
    </row>
    <row r="98" spans="1:19" ht="30.6">
      <c r="A98" s="642"/>
      <c r="B98" s="645"/>
      <c r="C98" s="164" t="s">
        <v>953</v>
      </c>
      <c r="D98" s="164" t="s">
        <v>472</v>
      </c>
      <c r="E98" s="165">
        <v>4</v>
      </c>
      <c r="F98" s="166">
        <v>35000000</v>
      </c>
      <c r="G98" s="166">
        <f t="shared" si="4"/>
        <v>140000000</v>
      </c>
      <c r="H98" s="166"/>
      <c r="I98" s="166"/>
      <c r="J98" s="166"/>
      <c r="K98" s="166">
        <v>50000000</v>
      </c>
      <c r="L98" s="166"/>
      <c r="M98" s="166"/>
      <c r="N98" s="166"/>
      <c r="O98" s="166"/>
      <c r="P98" s="166"/>
      <c r="Q98" s="166"/>
      <c r="R98" s="166"/>
      <c r="S98" s="166">
        <f t="shared" si="3"/>
        <v>50000000</v>
      </c>
    </row>
    <row r="99" spans="1:19" ht="30.6">
      <c r="A99" s="642"/>
      <c r="B99" s="646"/>
      <c r="C99" s="164" t="s">
        <v>956</v>
      </c>
      <c r="D99" s="164" t="s">
        <v>474</v>
      </c>
      <c r="E99" s="165">
        <v>4</v>
      </c>
      <c r="F99" s="166">
        <v>50000000</v>
      </c>
      <c r="G99" s="166">
        <f t="shared" si="4"/>
        <v>200000000</v>
      </c>
      <c r="H99" s="166"/>
      <c r="I99" s="166"/>
      <c r="J99" s="166"/>
      <c r="K99" s="166">
        <v>78000000</v>
      </c>
      <c r="L99" s="166"/>
      <c r="M99" s="166"/>
      <c r="N99" s="166"/>
      <c r="O99" s="166"/>
      <c r="P99" s="166"/>
      <c r="Q99" s="166"/>
      <c r="R99" s="166"/>
      <c r="S99" s="166">
        <f t="shared" si="3"/>
        <v>78000000</v>
      </c>
    </row>
    <row r="100" spans="1:19" ht="30.6">
      <c r="A100" s="642"/>
      <c r="B100" s="645" t="s">
        <v>984</v>
      </c>
      <c r="C100" s="164" t="s">
        <v>506</v>
      </c>
      <c r="D100" s="164" t="s">
        <v>507</v>
      </c>
      <c r="E100" s="165">
        <v>4</v>
      </c>
      <c r="F100" s="166">
        <v>85000000</v>
      </c>
      <c r="G100" s="166">
        <f t="shared" si="4"/>
        <v>340000000</v>
      </c>
      <c r="H100" s="166">
        <v>85000000</v>
      </c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>
        <f t="shared" si="3"/>
        <v>85000000</v>
      </c>
    </row>
    <row r="101" spans="1:19" ht="20.45">
      <c r="A101" s="642"/>
      <c r="B101" s="645"/>
      <c r="C101" s="164" t="s">
        <v>509</v>
      </c>
      <c r="D101" s="164" t="s">
        <v>509</v>
      </c>
      <c r="E101" s="165">
        <v>50</v>
      </c>
      <c r="F101" s="166">
        <v>90000000</v>
      </c>
      <c r="G101" s="166">
        <f t="shared" si="4"/>
        <v>4500000000</v>
      </c>
      <c r="H101" s="166"/>
      <c r="I101" s="166"/>
      <c r="J101" s="166"/>
      <c r="K101" s="166"/>
      <c r="L101" s="166"/>
      <c r="M101" s="166">
        <v>500000000</v>
      </c>
      <c r="N101" s="166"/>
      <c r="O101" s="166"/>
      <c r="P101" s="166"/>
      <c r="Q101" s="166"/>
      <c r="R101" s="166">
        <v>1500000000</v>
      </c>
      <c r="S101" s="166">
        <f t="shared" si="3"/>
        <v>2000000000</v>
      </c>
    </row>
    <row r="102" spans="1:19" ht="20.45">
      <c r="A102" s="642"/>
      <c r="B102" s="646"/>
      <c r="C102" s="164" t="s">
        <v>500</v>
      </c>
      <c r="D102" s="164" t="s">
        <v>501</v>
      </c>
      <c r="E102" s="165">
        <v>50</v>
      </c>
      <c r="F102" s="166">
        <v>15000000</v>
      </c>
      <c r="G102" s="166">
        <f t="shared" si="4"/>
        <v>750000000</v>
      </c>
      <c r="H102" s="166">
        <v>150000000</v>
      </c>
      <c r="I102" s="166"/>
      <c r="J102" s="166"/>
      <c r="K102" s="166"/>
      <c r="L102" s="166"/>
      <c r="M102" s="166"/>
      <c r="N102" s="166"/>
      <c r="O102" s="166"/>
      <c r="P102" s="166">
        <v>100000000</v>
      </c>
      <c r="Q102" s="166"/>
      <c r="R102" s="166">
        <v>150000000</v>
      </c>
      <c r="S102" s="166">
        <f t="shared" si="3"/>
        <v>400000000</v>
      </c>
    </row>
    <row r="103" spans="1:19" ht="30.6">
      <c r="A103" s="642"/>
      <c r="B103" s="647" t="s">
        <v>764</v>
      </c>
      <c r="C103" s="164" t="s">
        <v>225</v>
      </c>
      <c r="D103" s="164" t="s">
        <v>226</v>
      </c>
      <c r="E103" s="165">
        <v>1</v>
      </c>
      <c r="F103" s="166">
        <v>100000000</v>
      </c>
      <c r="G103" s="166">
        <f t="shared" si="4"/>
        <v>100000000</v>
      </c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>
        <f t="shared" si="3"/>
        <v>0</v>
      </c>
    </row>
    <row r="104" spans="1:19">
      <c r="A104" s="642"/>
      <c r="B104" s="645"/>
      <c r="C104" s="164" t="s">
        <v>227</v>
      </c>
      <c r="D104" s="164" t="s">
        <v>227</v>
      </c>
      <c r="E104" s="165">
        <v>3</v>
      </c>
      <c r="F104" s="166">
        <v>570000000</v>
      </c>
      <c r="G104" s="166">
        <f t="shared" si="4"/>
        <v>1710000000</v>
      </c>
      <c r="H104" s="166">
        <v>650000000</v>
      </c>
      <c r="I104" s="166"/>
      <c r="J104" s="166"/>
      <c r="K104" s="166"/>
      <c r="L104" s="166"/>
      <c r="M104" s="166">
        <v>35000000</v>
      </c>
      <c r="N104" s="166"/>
      <c r="O104" s="166"/>
      <c r="P104" s="166"/>
      <c r="Q104" s="166"/>
      <c r="R104" s="166"/>
      <c r="S104" s="166">
        <f t="shared" ref="S104:S167" si="5">SUM(H104:R104)</f>
        <v>685000000</v>
      </c>
    </row>
    <row r="105" spans="1:19" ht="20.45">
      <c r="A105" s="642"/>
      <c r="B105" s="645"/>
      <c r="C105" s="164" t="s">
        <v>765</v>
      </c>
      <c r="D105" s="164" t="s">
        <v>767</v>
      </c>
      <c r="E105" s="165">
        <v>1</v>
      </c>
      <c r="F105" s="166">
        <v>80000000</v>
      </c>
      <c r="G105" s="166">
        <f t="shared" si="4"/>
        <v>80000000</v>
      </c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>
        <f t="shared" si="5"/>
        <v>0</v>
      </c>
    </row>
    <row r="106" spans="1:19">
      <c r="A106" s="642"/>
      <c r="B106" s="645"/>
      <c r="C106" s="164" t="s">
        <v>228</v>
      </c>
      <c r="D106" s="164" t="s">
        <v>228</v>
      </c>
      <c r="E106" s="165">
        <v>4</v>
      </c>
      <c r="F106" s="166">
        <v>100000000</v>
      </c>
      <c r="G106" s="166">
        <f t="shared" si="4"/>
        <v>400000000</v>
      </c>
      <c r="H106" s="166">
        <v>105000000</v>
      </c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>
        <f t="shared" si="5"/>
        <v>105000000</v>
      </c>
    </row>
    <row r="107" spans="1:19" ht="20.45">
      <c r="A107" s="642"/>
      <c r="B107" s="645"/>
      <c r="C107" s="164" t="s">
        <v>229</v>
      </c>
      <c r="D107" s="164" t="s">
        <v>230</v>
      </c>
      <c r="E107" s="165">
        <v>2</v>
      </c>
      <c r="F107" s="166">
        <v>110000000</v>
      </c>
      <c r="G107" s="166">
        <f t="shared" si="4"/>
        <v>220000000</v>
      </c>
      <c r="H107" s="166">
        <v>110000000</v>
      </c>
      <c r="I107" s="166"/>
      <c r="J107" s="166"/>
      <c r="K107" s="166"/>
      <c r="L107" s="166"/>
      <c r="M107" s="166"/>
      <c r="N107" s="166"/>
      <c r="O107" s="166"/>
      <c r="P107" s="166"/>
      <c r="Q107" s="166"/>
      <c r="R107" s="166"/>
      <c r="S107" s="166">
        <f t="shared" si="5"/>
        <v>110000000</v>
      </c>
    </row>
    <row r="108" spans="1:19" ht="11.25" customHeight="1">
      <c r="A108" s="642"/>
      <c r="B108" s="647" t="s">
        <v>892</v>
      </c>
      <c r="C108" s="164" t="s">
        <v>388</v>
      </c>
      <c r="D108" s="164" t="s">
        <v>388</v>
      </c>
      <c r="E108" s="165">
        <v>3</v>
      </c>
      <c r="F108" s="166">
        <v>1226666666.6700001</v>
      </c>
      <c r="G108" s="166">
        <f t="shared" si="4"/>
        <v>3680000000.0100002</v>
      </c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>
        <f t="shared" si="5"/>
        <v>0</v>
      </c>
    </row>
    <row r="109" spans="1:19" ht="30.6">
      <c r="A109" s="642"/>
      <c r="B109" s="645"/>
      <c r="C109" s="164" t="s">
        <v>389</v>
      </c>
      <c r="D109" s="164" t="s">
        <v>390</v>
      </c>
      <c r="E109" s="165">
        <v>4</v>
      </c>
      <c r="F109" s="166">
        <v>2330000000</v>
      </c>
      <c r="G109" s="166">
        <f t="shared" si="4"/>
        <v>9320000000</v>
      </c>
      <c r="H109" s="166">
        <v>227421000</v>
      </c>
      <c r="I109" s="166"/>
      <c r="J109" s="166"/>
      <c r="K109" s="166"/>
      <c r="L109" s="166">
        <v>1900000000</v>
      </c>
      <c r="M109" s="166">
        <v>90000000</v>
      </c>
      <c r="N109" s="166"/>
      <c r="O109" s="166"/>
      <c r="P109" s="166"/>
      <c r="Q109" s="166"/>
      <c r="R109" s="166"/>
      <c r="S109" s="166">
        <f>SUM(H109:R109)</f>
        <v>2217421000</v>
      </c>
    </row>
    <row r="110" spans="1:19">
      <c r="A110" s="642"/>
      <c r="B110" s="645"/>
      <c r="C110" s="164" t="s">
        <v>894</v>
      </c>
      <c r="D110" s="164" t="s">
        <v>894</v>
      </c>
      <c r="E110" s="165">
        <v>3</v>
      </c>
      <c r="F110" s="166">
        <v>500000000</v>
      </c>
      <c r="G110" s="166">
        <f t="shared" si="4"/>
        <v>1500000000</v>
      </c>
      <c r="H110" s="166">
        <v>200000000</v>
      </c>
      <c r="I110" s="166"/>
      <c r="J110" s="166"/>
      <c r="K110" s="166"/>
      <c r="L110" s="166">
        <v>400000000</v>
      </c>
      <c r="M110" s="166"/>
      <c r="N110" s="166"/>
      <c r="O110" s="166"/>
      <c r="P110" s="166"/>
      <c r="Q110" s="166"/>
      <c r="R110" s="166"/>
      <c r="S110" s="166">
        <f t="shared" si="5"/>
        <v>600000000</v>
      </c>
    </row>
    <row r="111" spans="1:19">
      <c r="A111" s="642"/>
      <c r="B111" s="645"/>
      <c r="C111" s="164" t="s">
        <v>897</v>
      </c>
      <c r="D111" s="164" t="s">
        <v>899</v>
      </c>
      <c r="E111" s="165">
        <v>2</v>
      </c>
      <c r="F111" s="166">
        <v>400000000</v>
      </c>
      <c r="G111" s="166">
        <f t="shared" si="4"/>
        <v>800000000</v>
      </c>
      <c r="H111" s="166">
        <v>200000000</v>
      </c>
      <c r="I111" s="166"/>
      <c r="J111" s="166"/>
      <c r="K111" s="166"/>
      <c r="L111" s="166">
        <v>200000000</v>
      </c>
      <c r="M111" s="166"/>
      <c r="N111" s="166"/>
      <c r="O111" s="166"/>
      <c r="P111" s="166"/>
      <c r="Q111" s="166"/>
      <c r="R111" s="166"/>
      <c r="S111" s="166">
        <f t="shared" si="5"/>
        <v>400000000</v>
      </c>
    </row>
    <row r="112" spans="1:19">
      <c r="A112" s="642"/>
      <c r="B112" s="645"/>
      <c r="C112" s="164" t="s">
        <v>395</v>
      </c>
      <c r="D112" s="164" t="s">
        <v>395</v>
      </c>
      <c r="E112" s="165">
        <v>3</v>
      </c>
      <c r="F112" s="166">
        <v>600000000</v>
      </c>
      <c r="G112" s="166">
        <f t="shared" si="4"/>
        <v>1800000000</v>
      </c>
      <c r="H112" s="166">
        <v>400000000</v>
      </c>
      <c r="I112" s="166"/>
      <c r="J112" s="166"/>
      <c r="K112" s="166"/>
      <c r="L112" s="166">
        <v>300000000</v>
      </c>
      <c r="M112" s="166"/>
      <c r="N112" s="166"/>
      <c r="O112" s="166"/>
      <c r="P112" s="166"/>
      <c r="Q112" s="166"/>
      <c r="R112" s="166"/>
      <c r="S112" s="166">
        <f t="shared" si="5"/>
        <v>700000000</v>
      </c>
    </row>
    <row r="113" spans="1:19">
      <c r="A113" s="642"/>
      <c r="B113" s="645"/>
      <c r="C113" s="164" t="s">
        <v>901</v>
      </c>
      <c r="D113" s="164" t="s">
        <v>903</v>
      </c>
      <c r="E113" s="165">
        <v>3</v>
      </c>
      <c r="F113" s="166">
        <v>502000000</v>
      </c>
      <c r="G113" s="166">
        <f t="shared" si="4"/>
        <v>1506000000</v>
      </c>
      <c r="H113" s="166">
        <v>202000000</v>
      </c>
      <c r="I113" s="166"/>
      <c r="J113" s="166"/>
      <c r="K113" s="166"/>
      <c r="L113" s="166">
        <v>400000000</v>
      </c>
      <c r="M113" s="166"/>
      <c r="N113" s="166"/>
      <c r="O113" s="166"/>
      <c r="P113" s="166"/>
      <c r="Q113" s="166"/>
      <c r="R113" s="166"/>
      <c r="S113" s="166">
        <f t="shared" si="5"/>
        <v>602000000</v>
      </c>
    </row>
    <row r="114" spans="1:19" ht="30.6">
      <c r="A114" s="642"/>
      <c r="B114" s="645"/>
      <c r="C114" s="164" t="s">
        <v>396</v>
      </c>
      <c r="D114" s="164" t="s">
        <v>397</v>
      </c>
      <c r="E114" s="165">
        <v>40</v>
      </c>
      <c r="F114" s="166">
        <v>5000000</v>
      </c>
      <c r="G114" s="166">
        <f t="shared" si="4"/>
        <v>200000000</v>
      </c>
      <c r="H114" s="166">
        <v>50000000</v>
      </c>
      <c r="I114" s="166"/>
      <c r="J114" s="166"/>
      <c r="K114" s="166"/>
      <c r="L114" s="166"/>
      <c r="M114" s="166"/>
      <c r="N114" s="166"/>
      <c r="O114" s="166"/>
      <c r="P114" s="166"/>
      <c r="Q114" s="166"/>
      <c r="R114" s="166">
        <v>50000000</v>
      </c>
      <c r="S114" s="166">
        <f t="shared" si="5"/>
        <v>100000000</v>
      </c>
    </row>
    <row r="115" spans="1:19" ht="20.45">
      <c r="A115" s="642"/>
      <c r="B115" s="645"/>
      <c r="C115" s="164" t="s">
        <v>274</v>
      </c>
      <c r="D115" s="164" t="s">
        <v>275</v>
      </c>
      <c r="E115" s="165">
        <v>100</v>
      </c>
      <c r="F115" s="166">
        <v>2000000</v>
      </c>
      <c r="G115" s="166">
        <f t="shared" si="4"/>
        <v>200000000</v>
      </c>
      <c r="H115" s="166"/>
      <c r="I115" s="166"/>
      <c r="J115" s="166"/>
      <c r="K115" s="166"/>
      <c r="L115" s="166"/>
      <c r="M115" s="166">
        <v>51000000</v>
      </c>
      <c r="N115" s="166"/>
      <c r="O115" s="166"/>
      <c r="P115" s="166"/>
      <c r="Q115" s="166"/>
      <c r="R115" s="166"/>
      <c r="S115" s="166">
        <f t="shared" si="5"/>
        <v>51000000</v>
      </c>
    </row>
    <row r="116" spans="1:19" ht="30.6">
      <c r="A116" s="642"/>
      <c r="B116" s="645"/>
      <c r="C116" s="164" t="s">
        <v>276</v>
      </c>
      <c r="D116" s="164" t="s">
        <v>277</v>
      </c>
      <c r="E116" s="165">
        <v>1</v>
      </c>
      <c r="F116" s="166">
        <v>140000000</v>
      </c>
      <c r="G116" s="166">
        <f t="shared" si="4"/>
        <v>140000000</v>
      </c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>
        <f t="shared" si="5"/>
        <v>0</v>
      </c>
    </row>
    <row r="117" spans="1:19" ht="30.6">
      <c r="A117" s="642"/>
      <c r="B117" s="645"/>
      <c r="C117" s="164" t="s">
        <v>278</v>
      </c>
      <c r="D117" s="164" t="s">
        <v>279</v>
      </c>
      <c r="E117" s="165">
        <v>2</v>
      </c>
      <c r="F117" s="166">
        <v>200000000</v>
      </c>
      <c r="G117" s="166">
        <f t="shared" si="4"/>
        <v>400000000</v>
      </c>
      <c r="H117" s="166">
        <v>200000000</v>
      </c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>
        <f t="shared" si="5"/>
        <v>200000000</v>
      </c>
    </row>
    <row r="118" spans="1:19" ht="40.9">
      <c r="A118" s="642"/>
      <c r="B118" s="646"/>
      <c r="C118" s="164" t="s">
        <v>905</v>
      </c>
      <c r="D118" s="164" t="s">
        <v>907</v>
      </c>
      <c r="E118" s="165">
        <v>1</v>
      </c>
      <c r="F118" s="166">
        <v>140000000</v>
      </c>
      <c r="G118" s="166">
        <f t="shared" si="4"/>
        <v>140000000</v>
      </c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>
        <f t="shared" si="5"/>
        <v>0</v>
      </c>
    </row>
    <row r="119" spans="1:19" ht="11.25" customHeight="1">
      <c r="A119" s="642"/>
      <c r="B119" s="647" t="s">
        <v>813</v>
      </c>
      <c r="C119" s="164" t="s">
        <v>1217</v>
      </c>
      <c r="D119" s="164" t="s">
        <v>817</v>
      </c>
      <c r="E119" s="165">
        <v>5</v>
      </c>
      <c r="F119" s="166">
        <v>100000000</v>
      </c>
      <c r="G119" s="166">
        <f t="shared" si="4"/>
        <v>500000000</v>
      </c>
      <c r="H119" s="166">
        <v>200000000</v>
      </c>
      <c r="I119" s="166"/>
      <c r="J119" s="166"/>
      <c r="K119" s="166"/>
      <c r="L119" s="166"/>
      <c r="M119" s="166"/>
      <c r="N119" s="166"/>
      <c r="O119" s="166"/>
      <c r="P119" s="166"/>
      <c r="Q119" s="166"/>
      <c r="R119" s="166">
        <v>100000000</v>
      </c>
      <c r="S119" s="166">
        <f t="shared" si="5"/>
        <v>300000000</v>
      </c>
    </row>
    <row r="120" spans="1:19">
      <c r="A120" s="642"/>
      <c r="B120" s="645"/>
      <c r="C120" s="164" t="s">
        <v>1217</v>
      </c>
      <c r="D120" s="164" t="s">
        <v>819</v>
      </c>
      <c r="E120" s="165">
        <v>300</v>
      </c>
      <c r="F120" s="166">
        <v>100000</v>
      </c>
      <c r="G120" s="166">
        <f t="shared" si="4"/>
        <v>30000000</v>
      </c>
      <c r="H120" s="166">
        <v>15000000</v>
      </c>
      <c r="I120" s="166"/>
      <c r="J120" s="166"/>
      <c r="K120" s="166"/>
      <c r="L120" s="166"/>
      <c r="M120" s="166"/>
      <c r="N120" s="166"/>
      <c r="O120" s="166"/>
      <c r="P120" s="166"/>
      <c r="Q120" s="166"/>
      <c r="R120" s="166"/>
      <c r="S120" s="166">
        <f t="shared" si="5"/>
        <v>15000000</v>
      </c>
    </row>
    <row r="121" spans="1:19" ht="40.9">
      <c r="A121" s="642"/>
      <c r="B121" s="647" t="s">
        <v>873</v>
      </c>
      <c r="C121" s="174" t="s">
        <v>347</v>
      </c>
      <c r="D121" s="174" t="s">
        <v>335</v>
      </c>
      <c r="E121" s="165">
        <v>4</v>
      </c>
      <c r="F121" s="166">
        <v>10000000</v>
      </c>
      <c r="G121" s="166">
        <f t="shared" si="4"/>
        <v>40000000</v>
      </c>
      <c r="H121" s="166">
        <v>17000000</v>
      </c>
      <c r="I121" s="166"/>
      <c r="J121" s="166"/>
      <c r="K121" s="166"/>
      <c r="L121" s="166"/>
      <c r="M121" s="166"/>
      <c r="N121" s="166"/>
      <c r="O121" s="166"/>
      <c r="P121" s="166"/>
      <c r="Q121" s="166"/>
      <c r="R121" s="166"/>
      <c r="S121" s="166">
        <f t="shared" si="5"/>
        <v>17000000</v>
      </c>
    </row>
    <row r="122" spans="1:19" ht="40.9">
      <c r="A122" s="642"/>
      <c r="B122" s="645"/>
      <c r="C122" s="164" t="s">
        <v>348</v>
      </c>
      <c r="D122" s="164" t="s">
        <v>349</v>
      </c>
      <c r="E122" s="165">
        <v>120</v>
      </c>
      <c r="F122" s="166">
        <v>1200000</v>
      </c>
      <c r="G122" s="166">
        <f t="shared" si="4"/>
        <v>144000000</v>
      </c>
      <c r="H122" s="166">
        <v>36000000</v>
      </c>
      <c r="I122" s="166"/>
      <c r="J122" s="166"/>
      <c r="K122" s="166"/>
      <c r="L122" s="166"/>
      <c r="M122" s="166"/>
      <c r="N122" s="166"/>
      <c r="O122" s="166"/>
      <c r="P122" s="166"/>
      <c r="Q122" s="166"/>
      <c r="R122" s="166"/>
      <c r="S122" s="166">
        <f t="shared" si="5"/>
        <v>36000000</v>
      </c>
    </row>
    <row r="123" spans="1:19" ht="51">
      <c r="A123" s="642"/>
      <c r="B123" s="645"/>
      <c r="C123" s="164" t="s">
        <v>350</v>
      </c>
      <c r="D123" s="164" t="s">
        <v>351</v>
      </c>
      <c r="E123" s="165">
        <v>120</v>
      </c>
      <c r="F123" s="166">
        <v>1000000</v>
      </c>
      <c r="G123" s="166">
        <f t="shared" si="4"/>
        <v>120000000</v>
      </c>
      <c r="H123" s="166"/>
      <c r="I123" s="166"/>
      <c r="J123" s="166"/>
      <c r="K123" s="166"/>
      <c r="L123" s="166"/>
      <c r="M123" s="166">
        <v>35000000</v>
      </c>
      <c r="N123" s="166"/>
      <c r="O123" s="166"/>
      <c r="P123" s="166"/>
      <c r="Q123" s="166"/>
      <c r="R123" s="166"/>
      <c r="S123" s="166">
        <f t="shared" si="5"/>
        <v>35000000</v>
      </c>
    </row>
    <row r="124" spans="1:19" ht="30.6">
      <c r="A124" s="642"/>
      <c r="B124" s="645"/>
      <c r="C124" s="164" t="s">
        <v>875</v>
      </c>
      <c r="D124" s="164" t="s">
        <v>877</v>
      </c>
      <c r="E124" s="165">
        <v>1</v>
      </c>
      <c r="F124" s="166">
        <v>800000000</v>
      </c>
      <c r="G124" s="166">
        <f t="shared" si="4"/>
        <v>800000000</v>
      </c>
      <c r="H124" s="166"/>
      <c r="I124" s="166"/>
      <c r="J124" s="166"/>
      <c r="K124" s="166"/>
      <c r="L124" s="166"/>
      <c r="M124" s="166"/>
      <c r="N124" s="166"/>
      <c r="O124" s="166"/>
      <c r="P124" s="166"/>
      <c r="Q124" s="166"/>
      <c r="R124" s="166"/>
      <c r="S124" s="166">
        <f t="shared" si="5"/>
        <v>0</v>
      </c>
    </row>
    <row r="125" spans="1:19" ht="20.45">
      <c r="A125" s="642"/>
      <c r="B125" s="645"/>
      <c r="C125" s="164" t="s">
        <v>879</v>
      </c>
      <c r="D125" s="164" t="s">
        <v>881</v>
      </c>
      <c r="E125" s="165">
        <v>150</v>
      </c>
      <c r="F125" s="166">
        <v>400000</v>
      </c>
      <c r="G125" s="166">
        <f t="shared" si="4"/>
        <v>60000000</v>
      </c>
      <c r="H125" s="166">
        <v>15000000</v>
      </c>
      <c r="I125" s="166"/>
      <c r="J125" s="166"/>
      <c r="K125" s="166"/>
      <c r="L125" s="166"/>
      <c r="M125" s="166"/>
      <c r="N125" s="166"/>
      <c r="O125" s="166"/>
      <c r="P125" s="166"/>
      <c r="Q125" s="166"/>
      <c r="R125" s="166"/>
      <c r="S125" s="166">
        <f t="shared" si="5"/>
        <v>15000000</v>
      </c>
    </row>
    <row r="126" spans="1:19" ht="30.6">
      <c r="A126" s="642"/>
      <c r="B126" s="645"/>
      <c r="C126" s="164" t="s">
        <v>883</v>
      </c>
      <c r="D126" s="164" t="s">
        <v>885</v>
      </c>
      <c r="E126" s="165">
        <v>12</v>
      </c>
      <c r="F126" s="166">
        <v>4000000</v>
      </c>
      <c r="G126" s="166">
        <f t="shared" si="4"/>
        <v>48000000</v>
      </c>
      <c r="H126" s="166"/>
      <c r="I126" s="166"/>
      <c r="J126" s="166"/>
      <c r="K126" s="166"/>
      <c r="L126" s="166"/>
      <c r="M126" s="166"/>
      <c r="N126" s="166"/>
      <c r="O126" s="166"/>
      <c r="P126" s="166">
        <v>12000000</v>
      </c>
      <c r="Q126" s="166"/>
      <c r="R126" s="166"/>
      <c r="S126" s="166">
        <f t="shared" si="5"/>
        <v>12000000</v>
      </c>
    </row>
    <row r="127" spans="1:19" ht="11.25" customHeight="1">
      <c r="A127" s="642"/>
      <c r="B127" s="647" t="s">
        <v>312</v>
      </c>
      <c r="C127" s="164" t="s">
        <v>803</v>
      </c>
      <c r="D127" s="164" t="s">
        <v>806</v>
      </c>
      <c r="E127" s="165">
        <v>1</v>
      </c>
      <c r="F127" s="166">
        <v>60000000</v>
      </c>
      <c r="G127" s="166">
        <f t="shared" si="4"/>
        <v>60000000</v>
      </c>
      <c r="H127" s="166"/>
      <c r="I127" s="166"/>
      <c r="J127" s="166"/>
      <c r="K127" s="166"/>
      <c r="L127" s="166"/>
      <c r="M127" s="166"/>
      <c r="N127" s="166"/>
      <c r="O127" s="166"/>
      <c r="P127" s="166"/>
      <c r="Q127" s="166"/>
      <c r="R127" s="166"/>
      <c r="S127" s="166">
        <f t="shared" si="5"/>
        <v>0</v>
      </c>
    </row>
    <row r="128" spans="1:19" ht="40.9">
      <c r="A128" s="642"/>
      <c r="B128" s="645"/>
      <c r="C128" s="164" t="s">
        <v>287</v>
      </c>
      <c r="D128" s="164" t="s">
        <v>824</v>
      </c>
      <c r="E128" s="165">
        <v>80</v>
      </c>
      <c r="F128" s="166">
        <v>3000000</v>
      </c>
      <c r="G128" s="166">
        <f t="shared" si="4"/>
        <v>240000000</v>
      </c>
      <c r="H128" s="166"/>
      <c r="I128" s="166"/>
      <c r="J128" s="166"/>
      <c r="K128" s="166"/>
      <c r="L128" s="166"/>
      <c r="M128" s="166">
        <v>60000000</v>
      </c>
      <c r="N128" s="166"/>
      <c r="O128" s="166"/>
      <c r="P128" s="166"/>
      <c r="Q128" s="166"/>
      <c r="R128" s="166"/>
      <c r="S128" s="166">
        <f t="shared" si="5"/>
        <v>60000000</v>
      </c>
    </row>
    <row r="129" spans="1:19" ht="20.45">
      <c r="A129" s="642"/>
      <c r="B129" s="645"/>
      <c r="C129" s="164" t="s">
        <v>826</v>
      </c>
      <c r="D129" s="164" t="s">
        <v>828</v>
      </c>
      <c r="E129" s="165">
        <v>1</v>
      </c>
      <c r="F129" s="166">
        <v>80000000</v>
      </c>
      <c r="G129" s="166">
        <f t="shared" si="4"/>
        <v>80000000</v>
      </c>
      <c r="H129" s="166"/>
      <c r="I129" s="166"/>
      <c r="J129" s="166"/>
      <c r="K129" s="166"/>
      <c r="L129" s="166"/>
      <c r="M129" s="166"/>
      <c r="N129" s="166"/>
      <c r="O129" s="166"/>
      <c r="P129" s="166"/>
      <c r="Q129" s="166"/>
      <c r="R129" s="166"/>
      <c r="S129" s="166">
        <f t="shared" si="5"/>
        <v>0</v>
      </c>
    </row>
    <row r="130" spans="1:19" ht="20.45">
      <c r="A130" s="642"/>
      <c r="B130" s="645"/>
      <c r="C130" s="164" t="s">
        <v>213</v>
      </c>
      <c r="D130" s="164" t="s">
        <v>214</v>
      </c>
      <c r="E130" s="165">
        <v>4</v>
      </c>
      <c r="F130" s="166">
        <v>20000000</v>
      </c>
      <c r="G130" s="166">
        <f t="shared" si="4"/>
        <v>80000000</v>
      </c>
      <c r="H130" s="166">
        <v>10000000</v>
      </c>
      <c r="I130" s="166"/>
      <c r="J130" s="166"/>
      <c r="K130" s="166"/>
      <c r="L130" s="166"/>
      <c r="M130" s="166">
        <v>10000000</v>
      </c>
      <c r="N130" s="166"/>
      <c r="O130" s="166"/>
      <c r="P130" s="166"/>
      <c r="Q130" s="166"/>
      <c r="R130" s="166"/>
      <c r="S130" s="166">
        <f t="shared" si="5"/>
        <v>20000000</v>
      </c>
    </row>
    <row r="131" spans="1:19" ht="20.45">
      <c r="A131" s="642"/>
      <c r="B131" s="645"/>
      <c r="C131" s="164" t="s">
        <v>836</v>
      </c>
      <c r="D131" s="164" t="s">
        <v>838</v>
      </c>
      <c r="E131" s="165">
        <v>2</v>
      </c>
      <c r="F131" s="166">
        <v>200000000</v>
      </c>
      <c r="G131" s="166">
        <f t="shared" si="4"/>
        <v>400000000</v>
      </c>
      <c r="H131" s="166">
        <v>100000000</v>
      </c>
      <c r="I131" s="166"/>
      <c r="J131" s="166"/>
      <c r="K131" s="166"/>
      <c r="L131" s="166"/>
      <c r="M131" s="166"/>
      <c r="N131" s="166"/>
      <c r="O131" s="166"/>
      <c r="P131" s="166"/>
      <c r="Q131" s="166"/>
      <c r="R131" s="166">
        <v>100000000</v>
      </c>
      <c r="S131" s="166">
        <f t="shared" si="5"/>
        <v>200000000</v>
      </c>
    </row>
    <row r="132" spans="1:19" ht="30.6">
      <c r="A132" s="642"/>
      <c r="B132" s="646"/>
      <c r="C132" s="164" t="s">
        <v>840</v>
      </c>
      <c r="D132" s="164" t="s">
        <v>842</v>
      </c>
      <c r="E132" s="165">
        <v>4</v>
      </c>
      <c r="F132" s="166">
        <v>12000000</v>
      </c>
      <c r="G132" s="166">
        <f t="shared" ref="G132:G195" si="6">+E132*F132</f>
        <v>48000000</v>
      </c>
      <c r="H132" s="166"/>
      <c r="I132" s="166"/>
      <c r="J132" s="166"/>
      <c r="K132" s="166"/>
      <c r="L132" s="166"/>
      <c r="M132" s="166">
        <v>14000000</v>
      </c>
      <c r="N132" s="166"/>
      <c r="O132" s="166"/>
      <c r="P132" s="166"/>
      <c r="Q132" s="166"/>
      <c r="R132" s="166"/>
      <c r="S132" s="166">
        <f t="shared" si="5"/>
        <v>14000000</v>
      </c>
    </row>
    <row r="133" spans="1:19" ht="20.45">
      <c r="A133" s="642"/>
      <c r="B133" s="647" t="s">
        <v>358</v>
      </c>
      <c r="C133" s="164" t="s">
        <v>886</v>
      </c>
      <c r="D133" s="164" t="s">
        <v>806</v>
      </c>
      <c r="E133" s="165">
        <v>1</v>
      </c>
      <c r="F133" s="166">
        <v>60000000</v>
      </c>
      <c r="G133" s="166">
        <f t="shared" si="6"/>
        <v>60000000</v>
      </c>
      <c r="H133" s="166"/>
      <c r="I133" s="166"/>
      <c r="J133" s="166"/>
      <c r="K133" s="166"/>
      <c r="L133" s="166"/>
      <c r="M133" s="166"/>
      <c r="N133" s="166"/>
      <c r="O133" s="166"/>
      <c r="P133" s="166"/>
      <c r="Q133" s="166"/>
      <c r="R133" s="166"/>
      <c r="S133" s="166">
        <f t="shared" si="5"/>
        <v>0</v>
      </c>
    </row>
    <row r="134" spans="1:19" ht="20.45">
      <c r="A134" s="642"/>
      <c r="B134" s="645"/>
      <c r="C134" s="164" t="s">
        <v>661</v>
      </c>
      <c r="D134" s="164" t="s">
        <v>888</v>
      </c>
      <c r="E134" s="165">
        <v>3</v>
      </c>
      <c r="F134" s="166">
        <v>55000000</v>
      </c>
      <c r="G134" s="166">
        <f t="shared" si="6"/>
        <v>165000000</v>
      </c>
      <c r="H134" s="166"/>
      <c r="I134" s="166"/>
      <c r="J134" s="166"/>
      <c r="K134" s="166"/>
      <c r="L134" s="166"/>
      <c r="M134" s="166">
        <v>60000000</v>
      </c>
      <c r="N134" s="166"/>
      <c r="O134" s="166"/>
      <c r="P134" s="166"/>
      <c r="Q134" s="166"/>
      <c r="R134" s="166"/>
      <c r="S134" s="166">
        <f t="shared" si="5"/>
        <v>60000000</v>
      </c>
    </row>
    <row r="135" spans="1:19" ht="30.6">
      <c r="A135" s="642"/>
      <c r="B135" s="645"/>
      <c r="C135" s="164" t="s">
        <v>889</v>
      </c>
      <c r="D135" s="164" t="s">
        <v>1118</v>
      </c>
      <c r="E135" s="165">
        <v>3</v>
      </c>
      <c r="F135" s="166">
        <v>35000000</v>
      </c>
      <c r="G135" s="166">
        <f t="shared" si="6"/>
        <v>105000000</v>
      </c>
      <c r="H135" s="166">
        <v>40000000</v>
      </c>
      <c r="I135" s="166"/>
      <c r="J135" s="166"/>
      <c r="K135" s="166"/>
      <c r="L135" s="166"/>
      <c r="M135" s="166"/>
      <c r="N135" s="166"/>
      <c r="O135" s="166"/>
      <c r="P135" s="166"/>
      <c r="Q135" s="166"/>
      <c r="R135" s="166"/>
      <c r="S135" s="166">
        <f t="shared" si="5"/>
        <v>40000000</v>
      </c>
    </row>
    <row r="136" spans="1:19" ht="20.45">
      <c r="A136" s="642"/>
      <c r="B136" s="645"/>
      <c r="C136" s="164" t="s">
        <v>891</v>
      </c>
      <c r="D136" s="164" t="s">
        <v>846</v>
      </c>
      <c r="E136" s="165">
        <v>2</v>
      </c>
      <c r="F136" s="166">
        <v>110000000</v>
      </c>
      <c r="G136" s="166">
        <f t="shared" si="6"/>
        <v>220000000</v>
      </c>
      <c r="H136" s="166">
        <v>60000000</v>
      </c>
      <c r="I136" s="166"/>
      <c r="J136" s="166"/>
      <c r="K136" s="166"/>
      <c r="L136" s="166"/>
      <c r="M136" s="166">
        <v>60000000</v>
      </c>
      <c r="N136" s="166"/>
      <c r="O136" s="166"/>
      <c r="P136" s="166"/>
      <c r="Q136" s="166"/>
      <c r="R136" s="166"/>
      <c r="S136" s="166">
        <f t="shared" si="5"/>
        <v>120000000</v>
      </c>
    </row>
    <row r="137" spans="1:19" ht="40.9">
      <c r="A137" s="642"/>
      <c r="B137" s="646"/>
      <c r="C137" s="164" t="s">
        <v>366</v>
      </c>
      <c r="D137" s="164" t="s">
        <v>367</v>
      </c>
      <c r="E137" s="165">
        <v>3</v>
      </c>
      <c r="F137" s="166">
        <v>25000000</v>
      </c>
      <c r="G137" s="166">
        <f t="shared" si="6"/>
        <v>75000000</v>
      </c>
      <c r="H137" s="166">
        <v>30000000</v>
      </c>
      <c r="I137" s="166"/>
      <c r="J137" s="166"/>
      <c r="K137" s="166"/>
      <c r="L137" s="166"/>
      <c r="M137" s="166"/>
      <c r="N137" s="166"/>
      <c r="O137" s="166"/>
      <c r="P137" s="166"/>
      <c r="Q137" s="166"/>
      <c r="R137" s="166"/>
      <c r="S137" s="166">
        <f t="shared" si="5"/>
        <v>30000000</v>
      </c>
    </row>
    <row r="138" spans="1:19" ht="20.45">
      <c r="A138" s="642"/>
      <c r="B138" s="645" t="s">
        <v>856</v>
      </c>
      <c r="C138" s="164" t="s">
        <v>861</v>
      </c>
      <c r="D138" s="164" t="s">
        <v>863</v>
      </c>
      <c r="E138" s="165">
        <v>50</v>
      </c>
      <c r="F138" s="166">
        <v>1500000</v>
      </c>
      <c r="G138" s="166">
        <f t="shared" si="6"/>
        <v>75000000</v>
      </c>
      <c r="H138" s="166">
        <v>37500000</v>
      </c>
      <c r="I138" s="166"/>
      <c r="J138" s="166"/>
      <c r="K138" s="166"/>
      <c r="L138" s="166"/>
      <c r="M138" s="166"/>
      <c r="N138" s="166"/>
      <c r="O138" s="166"/>
      <c r="P138" s="166"/>
      <c r="Q138" s="166"/>
      <c r="R138" s="166"/>
      <c r="S138" s="166">
        <f t="shared" si="5"/>
        <v>37500000</v>
      </c>
    </row>
    <row r="139" spans="1:19" s="177" customFormat="1" ht="40.9">
      <c r="A139" s="642"/>
      <c r="B139" s="645"/>
      <c r="C139" s="164" t="s">
        <v>864</v>
      </c>
      <c r="D139" s="164" t="s">
        <v>806</v>
      </c>
      <c r="E139" s="175">
        <v>1</v>
      </c>
      <c r="F139" s="176">
        <v>100000000</v>
      </c>
      <c r="G139" s="176">
        <f t="shared" si="6"/>
        <v>100000000</v>
      </c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66">
        <f t="shared" si="5"/>
        <v>0</v>
      </c>
    </row>
    <row r="140" spans="1:19" ht="30.6">
      <c r="A140" s="642"/>
      <c r="B140" s="645"/>
      <c r="C140" s="164" t="s">
        <v>867</v>
      </c>
      <c r="D140" s="164" t="s">
        <v>869</v>
      </c>
      <c r="E140" s="165">
        <v>50</v>
      </c>
      <c r="F140" s="166">
        <v>800000</v>
      </c>
      <c r="G140" s="166">
        <f t="shared" si="6"/>
        <v>40000000</v>
      </c>
      <c r="H140" s="166">
        <v>7000000</v>
      </c>
      <c r="I140" s="166"/>
      <c r="J140" s="166"/>
      <c r="K140" s="166">
        <v>10000000</v>
      </c>
      <c r="L140" s="166"/>
      <c r="M140" s="166"/>
      <c r="N140" s="166"/>
      <c r="O140" s="166"/>
      <c r="P140" s="166"/>
      <c r="Q140" s="166"/>
      <c r="R140" s="166"/>
      <c r="S140" s="166">
        <f t="shared" si="5"/>
        <v>17000000</v>
      </c>
    </row>
    <row r="141" spans="1:19" ht="30.6">
      <c r="A141" s="642"/>
      <c r="B141" s="646"/>
      <c r="C141" s="164" t="s">
        <v>871</v>
      </c>
      <c r="D141" s="164" t="s">
        <v>871</v>
      </c>
      <c r="E141" s="165">
        <v>1</v>
      </c>
      <c r="F141" s="166">
        <v>100000000</v>
      </c>
      <c r="G141" s="166">
        <f t="shared" si="6"/>
        <v>100000000</v>
      </c>
      <c r="H141" s="166"/>
      <c r="I141" s="166"/>
      <c r="J141" s="166"/>
      <c r="K141" s="166"/>
      <c r="L141" s="166"/>
      <c r="M141" s="166"/>
      <c r="N141" s="166"/>
      <c r="O141" s="166"/>
      <c r="P141" s="166"/>
      <c r="Q141" s="166"/>
      <c r="R141" s="166"/>
      <c r="S141" s="166">
        <f t="shared" si="5"/>
        <v>0</v>
      </c>
    </row>
    <row r="142" spans="1:19" ht="20.45">
      <c r="A142" s="642"/>
      <c r="B142" s="647" t="s">
        <v>270</v>
      </c>
      <c r="C142" s="164" t="s">
        <v>265</v>
      </c>
      <c r="D142" s="164" t="s">
        <v>265</v>
      </c>
      <c r="E142" s="165">
        <v>1</v>
      </c>
      <c r="F142" s="166">
        <v>400000000</v>
      </c>
      <c r="G142" s="166">
        <f t="shared" si="6"/>
        <v>400000000</v>
      </c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>
        <f t="shared" si="5"/>
        <v>0</v>
      </c>
    </row>
    <row r="143" spans="1:19" ht="20.45">
      <c r="A143" s="642"/>
      <c r="B143" s="645"/>
      <c r="C143" s="164" t="s">
        <v>266</v>
      </c>
      <c r="D143" s="164" t="s">
        <v>795</v>
      </c>
      <c r="E143" s="178">
        <v>450</v>
      </c>
      <c r="F143" s="179">
        <v>6111111.1109999996</v>
      </c>
      <c r="G143" s="179">
        <f t="shared" si="6"/>
        <v>2749999999.9499998</v>
      </c>
      <c r="H143" s="179">
        <v>700000000</v>
      </c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66">
        <f t="shared" si="5"/>
        <v>700000000</v>
      </c>
    </row>
    <row r="144" spans="1:19" ht="51">
      <c r="A144" s="642"/>
      <c r="B144" s="645"/>
      <c r="C144" s="164" t="s">
        <v>797</v>
      </c>
      <c r="D144" s="164" t="s">
        <v>798</v>
      </c>
      <c r="E144" s="165">
        <v>1</v>
      </c>
      <c r="F144" s="166">
        <v>60000000</v>
      </c>
      <c r="G144" s="166">
        <f t="shared" si="6"/>
        <v>60000000</v>
      </c>
      <c r="H144" s="166"/>
      <c r="I144" s="166"/>
      <c r="J144" s="166"/>
      <c r="K144" s="166"/>
      <c r="L144" s="166"/>
      <c r="M144" s="166"/>
      <c r="N144" s="166"/>
      <c r="O144" s="166"/>
      <c r="P144" s="166"/>
      <c r="Q144" s="166"/>
      <c r="R144" s="166"/>
      <c r="S144" s="166">
        <f t="shared" si="5"/>
        <v>0</v>
      </c>
    </row>
    <row r="145" spans="1:19" ht="20.45">
      <c r="A145" s="642"/>
      <c r="B145" s="646"/>
      <c r="C145" s="164" t="s">
        <v>271</v>
      </c>
      <c r="D145" s="164" t="s">
        <v>272</v>
      </c>
      <c r="E145" s="165">
        <v>1</v>
      </c>
      <c r="F145" s="166">
        <v>120000000</v>
      </c>
      <c r="G145" s="166">
        <f t="shared" si="6"/>
        <v>120000000</v>
      </c>
      <c r="H145" s="166"/>
      <c r="I145" s="166"/>
      <c r="J145" s="166"/>
      <c r="K145" s="166">
        <v>30000000</v>
      </c>
      <c r="L145" s="166"/>
      <c r="M145" s="166"/>
      <c r="N145" s="166"/>
      <c r="O145" s="166"/>
      <c r="P145" s="166"/>
      <c r="Q145" s="166"/>
      <c r="R145" s="166"/>
      <c r="S145" s="166">
        <f t="shared" si="5"/>
        <v>30000000</v>
      </c>
    </row>
    <row r="146" spans="1:19" ht="30.6">
      <c r="A146" s="642"/>
      <c r="B146" s="645" t="s">
        <v>326</v>
      </c>
      <c r="C146" s="164" t="s">
        <v>844</v>
      </c>
      <c r="D146" s="164" t="s">
        <v>846</v>
      </c>
      <c r="E146" s="165">
        <v>4</v>
      </c>
      <c r="F146" s="166">
        <v>50000000</v>
      </c>
      <c r="G146" s="166">
        <f t="shared" si="6"/>
        <v>200000000</v>
      </c>
      <c r="H146" s="166">
        <v>50000000</v>
      </c>
      <c r="I146" s="166"/>
      <c r="J146" s="166"/>
      <c r="K146" s="166"/>
      <c r="L146" s="166"/>
      <c r="M146" s="166">
        <v>50000000</v>
      </c>
      <c r="N146" s="166"/>
      <c r="O146" s="166"/>
      <c r="P146" s="166"/>
      <c r="Q146" s="166"/>
      <c r="R146" s="166"/>
      <c r="S146" s="166">
        <f t="shared" si="5"/>
        <v>100000000</v>
      </c>
    </row>
    <row r="147" spans="1:19" ht="40.9">
      <c r="A147" s="642"/>
      <c r="B147" s="645"/>
      <c r="C147" s="180" t="s">
        <v>847</v>
      </c>
      <c r="D147" s="164" t="s">
        <v>806</v>
      </c>
      <c r="E147" s="165">
        <v>1</v>
      </c>
      <c r="F147" s="166">
        <v>70000000</v>
      </c>
      <c r="G147" s="166">
        <f t="shared" si="6"/>
        <v>70000000</v>
      </c>
      <c r="H147" s="166"/>
      <c r="I147" s="166"/>
      <c r="J147" s="166"/>
      <c r="K147" s="166"/>
      <c r="L147" s="166"/>
      <c r="M147" s="166"/>
      <c r="N147" s="166"/>
      <c r="O147" s="166"/>
      <c r="P147" s="166"/>
      <c r="Q147" s="166"/>
      <c r="R147" s="166"/>
      <c r="S147" s="166">
        <f t="shared" si="5"/>
        <v>0</v>
      </c>
    </row>
    <row r="148" spans="1:19" ht="30.6">
      <c r="A148" s="642"/>
      <c r="B148" s="645"/>
      <c r="C148" s="164" t="s">
        <v>848</v>
      </c>
      <c r="D148" s="164" t="s">
        <v>718</v>
      </c>
      <c r="E148" s="165">
        <v>1</v>
      </c>
      <c r="F148" s="166">
        <v>80000000</v>
      </c>
      <c r="G148" s="166">
        <f t="shared" si="6"/>
        <v>80000000</v>
      </c>
      <c r="H148" s="166"/>
      <c r="I148" s="166"/>
      <c r="J148" s="166"/>
      <c r="K148" s="166"/>
      <c r="L148" s="166"/>
      <c r="M148" s="166"/>
      <c r="N148" s="166"/>
      <c r="O148" s="166"/>
      <c r="P148" s="166"/>
      <c r="Q148" s="166"/>
      <c r="R148" s="166"/>
      <c r="S148" s="166">
        <f t="shared" si="5"/>
        <v>0</v>
      </c>
    </row>
    <row r="149" spans="1:19" ht="20.45">
      <c r="A149" s="642"/>
      <c r="B149" s="645"/>
      <c r="C149" s="164" t="s">
        <v>850</v>
      </c>
      <c r="D149" s="164" t="s">
        <v>851</v>
      </c>
      <c r="E149" s="165">
        <v>1</v>
      </c>
      <c r="F149" s="166">
        <v>60000000</v>
      </c>
      <c r="G149" s="166">
        <f t="shared" si="6"/>
        <v>60000000</v>
      </c>
      <c r="H149" s="166"/>
      <c r="I149" s="166"/>
      <c r="J149" s="166"/>
      <c r="K149" s="166"/>
      <c r="L149" s="166"/>
      <c r="M149" s="166">
        <v>25000000</v>
      </c>
      <c r="N149" s="166"/>
      <c r="O149" s="166"/>
      <c r="P149" s="166"/>
      <c r="Q149" s="166"/>
      <c r="R149" s="166"/>
      <c r="S149" s="166">
        <f t="shared" si="5"/>
        <v>25000000</v>
      </c>
    </row>
    <row r="150" spans="1:19" ht="51">
      <c r="A150" s="642"/>
      <c r="B150" s="646"/>
      <c r="C150" s="164" t="s">
        <v>853</v>
      </c>
      <c r="D150" s="164" t="s">
        <v>855</v>
      </c>
      <c r="E150" s="165">
        <v>1</v>
      </c>
      <c r="F150" s="166">
        <v>40000000</v>
      </c>
      <c r="G150" s="166">
        <f t="shared" si="6"/>
        <v>40000000</v>
      </c>
      <c r="H150" s="166">
        <v>15000000</v>
      </c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>
        <f t="shared" si="5"/>
        <v>15000000</v>
      </c>
    </row>
    <row r="151" spans="1:19" ht="20.45">
      <c r="A151" s="642"/>
      <c r="B151" s="647" t="s">
        <v>243</v>
      </c>
      <c r="C151" s="164" t="s">
        <v>647</v>
      </c>
      <c r="D151" s="164" t="s">
        <v>648</v>
      </c>
      <c r="E151" s="165">
        <v>1</v>
      </c>
      <c r="F151" s="166">
        <v>100000000</v>
      </c>
      <c r="G151" s="166">
        <f t="shared" si="6"/>
        <v>100000000</v>
      </c>
      <c r="H151" s="166">
        <v>25000000</v>
      </c>
      <c r="I151" s="166"/>
      <c r="J151" s="166"/>
      <c r="K151" s="166"/>
      <c r="L151" s="166"/>
      <c r="M151" s="166"/>
      <c r="N151" s="166"/>
      <c r="O151" s="166"/>
      <c r="P151" s="166"/>
      <c r="Q151" s="166"/>
      <c r="R151" s="166"/>
      <c r="S151" s="166">
        <f t="shared" si="5"/>
        <v>25000000</v>
      </c>
    </row>
    <row r="152" spans="1:19" ht="30.6">
      <c r="A152" s="642"/>
      <c r="B152" s="645"/>
      <c r="C152" s="164" t="s">
        <v>772</v>
      </c>
      <c r="D152" s="164" t="s">
        <v>774</v>
      </c>
      <c r="E152" s="165">
        <v>1</v>
      </c>
      <c r="F152" s="166">
        <v>100000000</v>
      </c>
      <c r="G152" s="166">
        <f t="shared" si="6"/>
        <v>100000000</v>
      </c>
      <c r="H152" s="166"/>
      <c r="I152" s="166"/>
      <c r="J152" s="166"/>
      <c r="K152" s="166"/>
      <c r="L152" s="166"/>
      <c r="M152" s="166"/>
      <c r="N152" s="166"/>
      <c r="O152" s="166"/>
      <c r="P152" s="166"/>
      <c r="Q152" s="166"/>
      <c r="R152" s="166"/>
      <c r="S152" s="166">
        <f t="shared" si="5"/>
        <v>0</v>
      </c>
    </row>
    <row r="153" spans="1:19" ht="30.6">
      <c r="A153" s="642"/>
      <c r="B153" s="645"/>
      <c r="C153" s="164" t="s">
        <v>776</v>
      </c>
      <c r="D153" s="164" t="s">
        <v>778</v>
      </c>
      <c r="E153" s="165">
        <v>2</v>
      </c>
      <c r="F153" s="166">
        <v>100000000</v>
      </c>
      <c r="G153" s="166">
        <f t="shared" si="6"/>
        <v>200000000</v>
      </c>
      <c r="H153" s="166">
        <v>30000000</v>
      </c>
      <c r="I153" s="166"/>
      <c r="J153" s="166"/>
      <c r="K153" s="166"/>
      <c r="L153" s="166"/>
      <c r="M153" s="166">
        <v>20000000</v>
      </c>
      <c r="N153" s="166"/>
      <c r="O153" s="166"/>
      <c r="P153" s="166"/>
      <c r="Q153" s="166"/>
      <c r="R153" s="166"/>
      <c r="S153" s="166">
        <f t="shared" si="5"/>
        <v>50000000</v>
      </c>
    </row>
    <row r="154" spans="1:19" ht="20.45">
      <c r="A154" s="642"/>
      <c r="B154" s="645"/>
      <c r="C154" s="164" t="s">
        <v>780</v>
      </c>
      <c r="D154" s="164" t="s">
        <v>782</v>
      </c>
      <c r="E154" s="165">
        <v>4</v>
      </c>
      <c r="F154" s="166">
        <v>15000000</v>
      </c>
      <c r="G154" s="166">
        <f t="shared" si="6"/>
        <v>60000000</v>
      </c>
      <c r="H154" s="166">
        <v>20000000</v>
      </c>
      <c r="I154" s="166"/>
      <c r="J154" s="166"/>
      <c r="K154" s="166"/>
      <c r="L154" s="166"/>
      <c r="M154" s="166"/>
      <c r="N154" s="166"/>
      <c r="O154" s="166"/>
      <c r="P154" s="166"/>
      <c r="Q154" s="166"/>
      <c r="R154" s="166"/>
      <c r="S154" s="166">
        <f t="shared" si="5"/>
        <v>20000000</v>
      </c>
    </row>
    <row r="155" spans="1:19" ht="20.45">
      <c r="A155" s="642"/>
      <c r="B155" s="645"/>
      <c r="C155" s="164" t="s">
        <v>695</v>
      </c>
      <c r="D155" s="164" t="s">
        <v>786</v>
      </c>
      <c r="E155" s="165">
        <v>4</v>
      </c>
      <c r="F155" s="166">
        <v>15000000</v>
      </c>
      <c r="G155" s="166">
        <f t="shared" si="6"/>
        <v>60000000</v>
      </c>
      <c r="H155" s="166">
        <v>20000000</v>
      </c>
      <c r="I155" s="166"/>
      <c r="J155" s="166"/>
      <c r="K155" s="166"/>
      <c r="L155" s="166"/>
      <c r="M155" s="166"/>
      <c r="N155" s="166"/>
      <c r="O155" s="166"/>
      <c r="P155" s="166"/>
      <c r="Q155" s="166"/>
      <c r="R155" s="166"/>
      <c r="S155" s="166">
        <f t="shared" si="5"/>
        <v>20000000</v>
      </c>
    </row>
    <row r="156" spans="1:19" ht="40.9">
      <c r="A156" s="642"/>
      <c r="B156" s="645"/>
      <c r="C156" s="164" t="s">
        <v>788</v>
      </c>
      <c r="D156" s="164" t="s">
        <v>718</v>
      </c>
      <c r="E156" s="165">
        <v>1</v>
      </c>
      <c r="F156" s="166">
        <v>120000000</v>
      </c>
      <c r="G156" s="166">
        <f t="shared" si="6"/>
        <v>120000000</v>
      </c>
      <c r="H156" s="166"/>
      <c r="I156" s="166"/>
      <c r="J156" s="166"/>
      <c r="K156" s="166"/>
      <c r="L156" s="166"/>
      <c r="M156" s="166"/>
      <c r="N156" s="166"/>
      <c r="O156" s="166"/>
      <c r="P156" s="166"/>
      <c r="Q156" s="166"/>
      <c r="R156" s="166"/>
      <c r="S156" s="166">
        <f t="shared" si="5"/>
        <v>0</v>
      </c>
    </row>
    <row r="157" spans="1:19" ht="40.9">
      <c r="A157" s="642"/>
      <c r="B157" s="646"/>
      <c r="C157" s="164" t="s">
        <v>790</v>
      </c>
      <c r="D157" s="164" t="s">
        <v>786</v>
      </c>
      <c r="E157" s="165">
        <v>5</v>
      </c>
      <c r="F157" s="166">
        <v>40000000</v>
      </c>
      <c r="G157" s="166">
        <f t="shared" si="6"/>
        <v>200000000</v>
      </c>
      <c r="H157" s="166">
        <v>80000000</v>
      </c>
      <c r="I157" s="166"/>
      <c r="J157" s="166"/>
      <c r="K157" s="166"/>
      <c r="L157" s="166"/>
      <c r="M157" s="166"/>
      <c r="N157" s="166"/>
      <c r="O157" s="166"/>
      <c r="P157" s="166"/>
      <c r="Q157" s="166"/>
      <c r="R157" s="166"/>
      <c r="S157" s="166">
        <f t="shared" si="5"/>
        <v>80000000</v>
      </c>
    </row>
    <row r="158" spans="1:19" ht="20.45">
      <c r="A158" s="642"/>
      <c r="B158" s="647" t="s">
        <v>1219</v>
      </c>
      <c r="C158" s="164" t="s">
        <v>290</v>
      </c>
      <c r="D158" s="164" t="s">
        <v>292</v>
      </c>
      <c r="E158" s="165">
        <v>2000</v>
      </c>
      <c r="F158" s="166">
        <v>1000000</v>
      </c>
      <c r="G158" s="166">
        <f t="shared" si="6"/>
        <v>2000000000</v>
      </c>
      <c r="H158" s="166">
        <v>500000000</v>
      </c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>
        <f t="shared" si="5"/>
        <v>500000000</v>
      </c>
    </row>
    <row r="159" spans="1:19" ht="20.45">
      <c r="A159" s="642"/>
      <c r="B159" s="645"/>
      <c r="C159" s="164" t="s">
        <v>1224</v>
      </c>
      <c r="D159" s="164" t="s">
        <v>1226</v>
      </c>
      <c r="E159" s="165">
        <v>3000</v>
      </c>
      <c r="F159" s="166">
        <v>800000</v>
      </c>
      <c r="G159" s="166">
        <f t="shared" si="6"/>
        <v>2400000000</v>
      </c>
      <c r="H159" s="166">
        <v>320000000</v>
      </c>
      <c r="I159" s="166"/>
      <c r="J159" s="166"/>
      <c r="K159" s="166"/>
      <c r="L159" s="166"/>
      <c r="M159" s="166">
        <v>300000000</v>
      </c>
      <c r="N159" s="166"/>
      <c r="O159" s="166"/>
      <c r="P159" s="166"/>
      <c r="Q159" s="166"/>
      <c r="R159" s="166"/>
      <c r="S159" s="166">
        <f t="shared" si="5"/>
        <v>620000000</v>
      </c>
    </row>
    <row r="160" spans="1:19" ht="20.45">
      <c r="A160" s="642"/>
      <c r="B160" s="645"/>
      <c r="C160" s="164" t="s">
        <v>1228</v>
      </c>
      <c r="D160" s="164" t="s">
        <v>1228</v>
      </c>
      <c r="E160" s="165">
        <v>2</v>
      </c>
      <c r="F160" s="166">
        <v>400000000</v>
      </c>
      <c r="G160" s="166">
        <f t="shared" si="6"/>
        <v>800000000</v>
      </c>
      <c r="H160" s="166">
        <v>200000000</v>
      </c>
      <c r="I160" s="166"/>
      <c r="J160" s="166"/>
      <c r="K160" s="166"/>
      <c r="L160" s="166"/>
      <c r="M160" s="166">
        <v>200000000</v>
      </c>
      <c r="N160" s="166"/>
      <c r="O160" s="166"/>
      <c r="P160" s="166"/>
      <c r="Q160" s="166"/>
      <c r="R160" s="166"/>
      <c r="S160" s="166">
        <f t="shared" si="5"/>
        <v>400000000</v>
      </c>
    </row>
    <row r="161" spans="1:19" ht="30.6">
      <c r="A161" s="642"/>
      <c r="B161" s="645"/>
      <c r="C161" s="164" t="s">
        <v>1231</v>
      </c>
      <c r="D161" s="164" t="s">
        <v>1233</v>
      </c>
      <c r="E161" s="165">
        <v>200</v>
      </c>
      <c r="F161" s="166">
        <v>2000000</v>
      </c>
      <c r="G161" s="166">
        <f t="shared" si="6"/>
        <v>400000000</v>
      </c>
      <c r="H161" s="166">
        <v>100000000</v>
      </c>
      <c r="I161" s="166"/>
      <c r="J161" s="166"/>
      <c r="K161" s="166"/>
      <c r="L161" s="166"/>
      <c r="M161" s="166">
        <v>100000000</v>
      </c>
      <c r="N161" s="166"/>
      <c r="O161" s="166"/>
      <c r="P161" s="166"/>
      <c r="Q161" s="166"/>
      <c r="R161" s="166"/>
      <c r="S161" s="166">
        <f t="shared" si="5"/>
        <v>200000000</v>
      </c>
    </row>
    <row r="162" spans="1:19" ht="30.6">
      <c r="A162" s="642"/>
      <c r="B162" s="645"/>
      <c r="C162" s="164" t="s">
        <v>1235</v>
      </c>
      <c r="D162" s="164" t="s">
        <v>1237</v>
      </c>
      <c r="E162" s="165">
        <v>1</v>
      </c>
      <c r="F162" s="166">
        <v>120000000</v>
      </c>
      <c r="G162" s="166">
        <f t="shared" si="6"/>
        <v>120000000</v>
      </c>
      <c r="H162" s="166">
        <v>30000000</v>
      </c>
      <c r="I162" s="166"/>
      <c r="J162" s="166"/>
      <c r="K162" s="166"/>
      <c r="L162" s="166"/>
      <c r="M162" s="166"/>
      <c r="N162" s="166"/>
      <c r="O162" s="166"/>
      <c r="P162" s="166"/>
      <c r="Q162" s="166"/>
      <c r="R162" s="166"/>
      <c r="S162" s="166">
        <f t="shared" si="5"/>
        <v>30000000</v>
      </c>
    </row>
    <row r="163" spans="1:19" ht="40.9">
      <c r="A163" s="642"/>
      <c r="B163" s="646"/>
      <c r="C163" s="164" t="s">
        <v>1239</v>
      </c>
      <c r="D163" s="164" t="s">
        <v>1054</v>
      </c>
      <c r="E163" s="165">
        <v>1</v>
      </c>
      <c r="F163" s="166">
        <v>80000000</v>
      </c>
      <c r="G163" s="166">
        <f t="shared" si="6"/>
        <v>80000000</v>
      </c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>
        <f t="shared" si="5"/>
        <v>0</v>
      </c>
    </row>
    <row r="164" spans="1:19" ht="40.9">
      <c r="A164" s="642"/>
      <c r="B164" s="647" t="s">
        <v>801</v>
      </c>
      <c r="C164" s="164" t="s">
        <v>287</v>
      </c>
      <c r="D164" s="164" t="s">
        <v>288</v>
      </c>
      <c r="E164" s="165">
        <v>1</v>
      </c>
      <c r="F164" s="166">
        <v>96000000</v>
      </c>
      <c r="G164" s="166">
        <f t="shared" si="6"/>
        <v>96000000</v>
      </c>
      <c r="H164" s="166">
        <v>24000000</v>
      </c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>
        <f t="shared" si="5"/>
        <v>24000000</v>
      </c>
    </row>
    <row r="165" spans="1:19" ht="40.9">
      <c r="A165" s="642"/>
      <c r="B165" s="645"/>
      <c r="C165" s="164" t="s">
        <v>287</v>
      </c>
      <c r="D165" s="164" t="s">
        <v>289</v>
      </c>
      <c r="E165" s="165">
        <v>1</v>
      </c>
      <c r="F165" s="166">
        <v>96000000</v>
      </c>
      <c r="G165" s="166">
        <f t="shared" si="6"/>
        <v>96000000</v>
      </c>
      <c r="H165" s="166">
        <v>24000000</v>
      </c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>
        <f t="shared" si="5"/>
        <v>24000000</v>
      </c>
    </row>
    <row r="166" spans="1:19" ht="40.9">
      <c r="A166" s="642"/>
      <c r="B166" s="645"/>
      <c r="C166" s="164" t="s">
        <v>287</v>
      </c>
      <c r="D166" s="164" t="s">
        <v>289</v>
      </c>
      <c r="E166" s="165">
        <v>1</v>
      </c>
      <c r="F166" s="166">
        <v>144000000</v>
      </c>
      <c r="G166" s="166">
        <f t="shared" si="6"/>
        <v>144000000</v>
      </c>
      <c r="H166" s="166">
        <v>144000000</v>
      </c>
      <c r="I166" s="166"/>
      <c r="J166" s="166"/>
      <c r="K166" s="166"/>
      <c r="L166" s="166"/>
      <c r="M166" s="166"/>
      <c r="N166" s="166"/>
      <c r="O166" s="166"/>
      <c r="P166" s="166"/>
      <c r="Q166" s="166"/>
      <c r="R166" s="166"/>
      <c r="S166" s="166">
        <f t="shared" si="5"/>
        <v>144000000</v>
      </c>
    </row>
    <row r="167" spans="1:19" ht="20.45">
      <c r="A167" s="642"/>
      <c r="B167" s="645"/>
      <c r="C167" s="164" t="s">
        <v>290</v>
      </c>
      <c r="D167" s="164" t="s">
        <v>291</v>
      </c>
      <c r="E167" s="165">
        <v>200</v>
      </c>
      <c r="F167" s="166">
        <v>2000000</v>
      </c>
      <c r="G167" s="166">
        <f t="shared" si="6"/>
        <v>400000000</v>
      </c>
      <c r="H167" s="166">
        <v>100000000</v>
      </c>
      <c r="I167" s="166"/>
      <c r="J167" s="166"/>
      <c r="K167" s="166"/>
      <c r="L167" s="166"/>
      <c r="M167" s="166">
        <v>100000000</v>
      </c>
      <c r="N167" s="166"/>
      <c r="O167" s="166"/>
      <c r="P167" s="166"/>
      <c r="Q167" s="166"/>
      <c r="R167" s="166"/>
      <c r="S167" s="166">
        <f t="shared" si="5"/>
        <v>200000000</v>
      </c>
    </row>
    <row r="168" spans="1:19" ht="20.45">
      <c r="A168" s="642"/>
      <c r="B168" s="645"/>
      <c r="C168" s="164" t="s">
        <v>290</v>
      </c>
      <c r="D168" s="164" t="s">
        <v>292</v>
      </c>
      <c r="E168" s="165">
        <v>1</v>
      </c>
      <c r="F168" s="166">
        <v>96000000</v>
      </c>
      <c r="G168" s="166">
        <f t="shared" si="6"/>
        <v>96000000</v>
      </c>
      <c r="H168" s="166">
        <v>24000000</v>
      </c>
      <c r="I168" s="166"/>
      <c r="J168" s="166"/>
      <c r="K168" s="166"/>
      <c r="L168" s="166"/>
      <c r="M168" s="166"/>
      <c r="N168" s="166"/>
      <c r="O168" s="166"/>
      <c r="P168" s="166"/>
      <c r="Q168" s="166"/>
      <c r="R168" s="166"/>
      <c r="S168" s="166">
        <f t="shared" ref="S168:S173" si="7">SUM(H168:R168)</f>
        <v>24000000</v>
      </c>
    </row>
    <row r="169" spans="1:19" ht="40.9">
      <c r="A169" s="642"/>
      <c r="B169" s="645"/>
      <c r="C169" s="164" t="s">
        <v>293</v>
      </c>
      <c r="D169" s="164" t="s">
        <v>294</v>
      </c>
      <c r="E169" s="165">
        <v>8</v>
      </c>
      <c r="F169" s="166">
        <v>15000000</v>
      </c>
      <c r="G169" s="166">
        <f t="shared" si="6"/>
        <v>120000000</v>
      </c>
      <c r="H169" s="166">
        <v>30000000</v>
      </c>
      <c r="I169" s="166"/>
      <c r="J169" s="166"/>
      <c r="K169" s="166"/>
      <c r="L169" s="166"/>
      <c r="M169" s="166"/>
      <c r="N169" s="166"/>
      <c r="O169" s="166"/>
      <c r="P169" s="166"/>
      <c r="Q169" s="166"/>
      <c r="R169" s="166"/>
      <c r="S169" s="166">
        <f t="shared" si="7"/>
        <v>30000000</v>
      </c>
    </row>
    <row r="170" spans="1:19" ht="51">
      <c r="A170" s="642"/>
      <c r="B170" s="645"/>
      <c r="C170" s="164" t="s">
        <v>804</v>
      </c>
      <c r="D170" s="164" t="s">
        <v>806</v>
      </c>
      <c r="E170" s="165">
        <v>1</v>
      </c>
      <c r="F170" s="166">
        <v>70000000</v>
      </c>
      <c r="G170" s="166">
        <f t="shared" si="6"/>
        <v>70000000</v>
      </c>
      <c r="H170" s="166"/>
      <c r="I170" s="166"/>
      <c r="J170" s="166"/>
      <c r="K170" s="166"/>
      <c r="L170" s="166"/>
      <c r="M170" s="166"/>
      <c r="N170" s="166"/>
      <c r="O170" s="166"/>
      <c r="P170" s="166"/>
      <c r="Q170" s="166"/>
      <c r="R170" s="166"/>
      <c r="S170" s="166">
        <f t="shared" si="7"/>
        <v>0</v>
      </c>
    </row>
    <row r="171" spans="1:19" ht="51">
      <c r="A171" s="642"/>
      <c r="B171" s="645"/>
      <c r="C171" s="164" t="s">
        <v>807</v>
      </c>
      <c r="D171" s="164" t="s">
        <v>807</v>
      </c>
      <c r="E171" s="165">
        <v>1</v>
      </c>
      <c r="F171" s="166">
        <v>80000000</v>
      </c>
      <c r="G171" s="166">
        <f t="shared" si="6"/>
        <v>80000000</v>
      </c>
      <c r="H171" s="166"/>
      <c r="I171" s="166"/>
      <c r="J171" s="166"/>
      <c r="K171" s="166"/>
      <c r="L171" s="166"/>
      <c r="M171" s="166"/>
      <c r="N171" s="166"/>
      <c r="O171" s="166"/>
      <c r="P171" s="166"/>
      <c r="Q171" s="166"/>
      <c r="R171" s="166"/>
      <c r="S171" s="166">
        <f t="shared" si="7"/>
        <v>0</v>
      </c>
    </row>
    <row r="172" spans="1:19" ht="20.45">
      <c r="A172" s="642"/>
      <c r="B172" s="646"/>
      <c r="C172" s="164" t="s">
        <v>285</v>
      </c>
      <c r="D172" s="164" t="s">
        <v>286</v>
      </c>
      <c r="E172" s="165">
        <v>1</v>
      </c>
      <c r="F172" s="166">
        <v>96000000</v>
      </c>
      <c r="G172" s="166">
        <f t="shared" si="6"/>
        <v>96000000</v>
      </c>
      <c r="H172" s="166">
        <v>24000000</v>
      </c>
      <c r="I172" s="166"/>
      <c r="J172" s="166"/>
      <c r="K172" s="166"/>
      <c r="L172" s="166"/>
      <c r="M172" s="166"/>
      <c r="N172" s="166"/>
      <c r="O172" s="166"/>
      <c r="P172" s="166"/>
      <c r="Q172" s="166"/>
      <c r="R172" s="166"/>
      <c r="S172" s="166">
        <f t="shared" si="7"/>
        <v>24000000</v>
      </c>
    </row>
    <row r="173" spans="1:19" ht="30.6">
      <c r="A173" s="642"/>
      <c r="B173" s="647" t="s">
        <v>908</v>
      </c>
      <c r="C173" s="164" t="s">
        <v>404</v>
      </c>
      <c r="D173" s="164" t="s">
        <v>405</v>
      </c>
      <c r="E173" s="165">
        <v>5</v>
      </c>
      <c r="F173" s="166">
        <v>30000000</v>
      </c>
      <c r="G173" s="166">
        <f t="shared" si="6"/>
        <v>150000000</v>
      </c>
      <c r="H173" s="166"/>
      <c r="I173" s="166"/>
      <c r="J173" s="166"/>
      <c r="K173" s="166"/>
      <c r="L173" s="166"/>
      <c r="M173" s="166">
        <v>60000000</v>
      </c>
      <c r="N173" s="166"/>
      <c r="O173" s="166"/>
      <c r="P173" s="166"/>
      <c r="Q173" s="166"/>
      <c r="R173" s="166"/>
      <c r="S173" s="166">
        <f t="shared" si="7"/>
        <v>60000000</v>
      </c>
    </row>
    <row r="174" spans="1:19" ht="41.45" thickBot="1">
      <c r="A174" s="643"/>
      <c r="B174" s="651"/>
      <c r="C174" s="183" t="s">
        <v>916</v>
      </c>
      <c r="D174" s="183" t="s">
        <v>918</v>
      </c>
      <c r="E174" s="184">
        <v>5</v>
      </c>
      <c r="F174" s="185">
        <v>25000000</v>
      </c>
      <c r="G174" s="185">
        <f t="shared" si="6"/>
        <v>125000000</v>
      </c>
      <c r="H174" s="185"/>
      <c r="I174" s="185"/>
      <c r="J174" s="185"/>
      <c r="K174" s="185"/>
      <c r="L174" s="185"/>
      <c r="M174" s="185">
        <v>55000000</v>
      </c>
      <c r="N174" s="185"/>
      <c r="O174" s="185"/>
      <c r="P174" s="185"/>
      <c r="Q174" s="185"/>
      <c r="R174" s="185"/>
      <c r="S174" s="185">
        <f>SUM(H174:R174)</f>
        <v>55000000</v>
      </c>
    </row>
    <row r="175" spans="1:19" ht="10.9" thickBot="1">
      <c r="A175" s="655" t="s">
        <v>1242</v>
      </c>
      <c r="B175" s="656"/>
      <c r="C175" s="656"/>
      <c r="D175" s="656"/>
      <c r="E175" s="656"/>
      <c r="F175" s="657"/>
      <c r="G175" s="186">
        <f t="shared" ref="G175:S175" si="8">SUM(G38:G174)</f>
        <v>190973510195.77002</v>
      </c>
      <c r="H175" s="187">
        <f t="shared" si="8"/>
        <v>9882921000</v>
      </c>
      <c r="I175" s="187">
        <f t="shared" si="8"/>
        <v>0</v>
      </c>
      <c r="J175" s="187">
        <f t="shared" si="8"/>
        <v>4760000000</v>
      </c>
      <c r="K175" s="187">
        <f t="shared" si="8"/>
        <v>12584000000</v>
      </c>
      <c r="L175" s="187">
        <f t="shared" si="8"/>
        <v>3200000000</v>
      </c>
      <c r="M175" s="187">
        <f t="shared" si="8"/>
        <v>4592000000</v>
      </c>
      <c r="N175" s="187">
        <f t="shared" si="8"/>
        <v>536000000</v>
      </c>
      <c r="O175" s="187">
        <f t="shared" si="8"/>
        <v>120000000</v>
      </c>
      <c r="P175" s="187">
        <f t="shared" si="8"/>
        <v>602000000</v>
      </c>
      <c r="Q175" s="187">
        <f t="shared" si="8"/>
        <v>0</v>
      </c>
      <c r="R175" s="187">
        <f t="shared" si="8"/>
        <v>16865000000</v>
      </c>
      <c r="S175" s="188">
        <f t="shared" si="8"/>
        <v>53141921000</v>
      </c>
    </row>
    <row r="176" spans="1:19" ht="30.6">
      <c r="A176" s="658" t="s">
        <v>1243</v>
      </c>
      <c r="B176" s="652" t="s">
        <v>1245</v>
      </c>
      <c r="C176" s="190" t="s">
        <v>541</v>
      </c>
      <c r="D176" s="190" t="s">
        <v>542</v>
      </c>
      <c r="E176" s="191">
        <v>100</v>
      </c>
      <c r="F176" s="192">
        <v>2000000</v>
      </c>
      <c r="G176" s="193">
        <f t="shared" si="6"/>
        <v>200000000</v>
      </c>
      <c r="H176" s="193"/>
      <c r="I176" s="193"/>
      <c r="J176" s="193"/>
      <c r="K176" s="193"/>
      <c r="L176" s="193"/>
      <c r="M176" s="193">
        <v>55000000</v>
      </c>
      <c r="N176" s="193"/>
      <c r="O176" s="193"/>
      <c r="P176" s="193"/>
      <c r="Q176" s="193"/>
      <c r="R176" s="193"/>
      <c r="S176" s="193">
        <f>SUM(H176:R176)</f>
        <v>55000000</v>
      </c>
    </row>
    <row r="177" spans="1:19" ht="20.45">
      <c r="A177" s="658"/>
      <c r="B177" s="652"/>
      <c r="C177" s="190" t="s">
        <v>543</v>
      </c>
      <c r="D177" s="190" t="s">
        <v>544</v>
      </c>
      <c r="E177" s="191">
        <v>100</v>
      </c>
      <c r="F177" s="192">
        <v>1800000</v>
      </c>
      <c r="G177" s="192">
        <f t="shared" si="6"/>
        <v>180000000</v>
      </c>
      <c r="H177" s="192">
        <v>45000000</v>
      </c>
      <c r="I177" s="192"/>
      <c r="J177" s="192"/>
      <c r="K177" s="192"/>
      <c r="L177" s="192"/>
      <c r="M177" s="192"/>
      <c r="N177" s="192"/>
      <c r="O177" s="192"/>
      <c r="P177" s="192"/>
      <c r="Q177" s="192"/>
      <c r="R177" s="192"/>
      <c r="S177" s="192">
        <f>SUM(H177:R177)</f>
        <v>45000000</v>
      </c>
    </row>
    <row r="178" spans="1:19" ht="30.6">
      <c r="A178" s="658"/>
      <c r="B178" s="652"/>
      <c r="C178" s="190" t="s">
        <v>547</v>
      </c>
      <c r="D178" s="190" t="s">
        <v>548</v>
      </c>
      <c r="E178" s="191">
        <v>100</v>
      </c>
      <c r="F178" s="192">
        <v>1000000</v>
      </c>
      <c r="G178" s="192">
        <f t="shared" si="6"/>
        <v>100000000</v>
      </c>
      <c r="H178" s="192"/>
      <c r="I178" s="192"/>
      <c r="J178" s="192"/>
      <c r="K178" s="192"/>
      <c r="L178" s="192"/>
      <c r="M178" s="192">
        <v>35000000</v>
      </c>
      <c r="N178" s="192"/>
      <c r="O178" s="192"/>
      <c r="P178" s="192"/>
      <c r="Q178" s="192"/>
      <c r="R178" s="192"/>
      <c r="S178" s="192">
        <f t="shared" ref="S178:S217" si="9">SUM(H178:R178)</f>
        <v>35000000</v>
      </c>
    </row>
    <row r="179" spans="1:19" ht="20.45">
      <c r="A179" s="658"/>
      <c r="B179" s="652"/>
      <c r="C179" s="190" t="s">
        <v>549</v>
      </c>
      <c r="D179" s="190" t="s">
        <v>550</v>
      </c>
      <c r="E179" s="191">
        <v>30</v>
      </c>
      <c r="F179" s="192">
        <v>1000000</v>
      </c>
      <c r="G179" s="192">
        <f t="shared" si="6"/>
        <v>30000000</v>
      </c>
      <c r="H179" s="192"/>
      <c r="I179" s="192"/>
      <c r="J179" s="192"/>
      <c r="K179" s="192"/>
      <c r="L179" s="192"/>
      <c r="M179" s="192">
        <v>10000000</v>
      </c>
      <c r="N179" s="192"/>
      <c r="O179" s="192"/>
      <c r="P179" s="192"/>
      <c r="Q179" s="192"/>
      <c r="R179" s="192"/>
      <c r="S179" s="192">
        <f t="shared" si="9"/>
        <v>10000000</v>
      </c>
    </row>
    <row r="180" spans="1:19" ht="30.6">
      <c r="A180" s="658"/>
      <c r="B180" s="652"/>
      <c r="C180" s="190" t="s">
        <v>551</v>
      </c>
      <c r="D180" s="190" t="s">
        <v>172</v>
      </c>
      <c r="E180" s="191">
        <v>60</v>
      </c>
      <c r="F180" s="192">
        <v>1000000</v>
      </c>
      <c r="G180" s="192">
        <f t="shared" si="6"/>
        <v>60000000</v>
      </c>
      <c r="H180" s="192"/>
      <c r="I180" s="192"/>
      <c r="J180" s="192"/>
      <c r="K180" s="192"/>
      <c r="L180" s="192"/>
      <c r="M180" s="192">
        <v>20000000</v>
      </c>
      <c r="N180" s="192"/>
      <c r="O180" s="192"/>
      <c r="P180" s="192"/>
      <c r="Q180" s="192"/>
      <c r="R180" s="192"/>
      <c r="S180" s="192">
        <f t="shared" si="9"/>
        <v>20000000</v>
      </c>
    </row>
    <row r="181" spans="1:19" ht="30.6">
      <c r="A181" s="658"/>
      <c r="B181" s="652"/>
      <c r="C181" s="190" t="s">
        <v>552</v>
      </c>
      <c r="D181" s="190" t="s">
        <v>553</v>
      </c>
      <c r="E181" s="191">
        <v>60</v>
      </c>
      <c r="F181" s="192">
        <v>500000</v>
      </c>
      <c r="G181" s="192">
        <f t="shared" si="6"/>
        <v>30000000</v>
      </c>
      <c r="H181" s="192"/>
      <c r="I181" s="192"/>
      <c r="J181" s="192"/>
      <c r="K181" s="192"/>
      <c r="L181" s="192"/>
      <c r="M181" s="192">
        <v>10000000</v>
      </c>
      <c r="N181" s="192"/>
      <c r="O181" s="192"/>
      <c r="P181" s="192"/>
      <c r="Q181" s="192"/>
      <c r="R181" s="192"/>
      <c r="S181" s="192">
        <f t="shared" si="9"/>
        <v>10000000</v>
      </c>
    </row>
    <row r="182" spans="1:19" ht="20.45">
      <c r="A182" s="658"/>
      <c r="B182" s="652"/>
      <c r="C182" s="190" t="s">
        <v>1022</v>
      </c>
      <c r="D182" s="190" t="s">
        <v>1023</v>
      </c>
      <c r="E182" s="191">
        <v>10</v>
      </c>
      <c r="F182" s="192">
        <v>30000000</v>
      </c>
      <c r="G182" s="192">
        <f t="shared" si="6"/>
        <v>300000000</v>
      </c>
      <c r="H182" s="192"/>
      <c r="I182" s="192"/>
      <c r="J182" s="192"/>
      <c r="K182" s="192"/>
      <c r="L182" s="192"/>
      <c r="M182" s="192">
        <v>120000000</v>
      </c>
      <c r="N182" s="192"/>
      <c r="O182" s="192"/>
      <c r="P182" s="192"/>
      <c r="Q182" s="192"/>
      <c r="R182" s="192"/>
      <c r="S182" s="192">
        <f t="shared" si="9"/>
        <v>120000000</v>
      </c>
    </row>
    <row r="183" spans="1:19" ht="20.45">
      <c r="A183" s="658"/>
      <c r="B183" s="652"/>
      <c r="C183" s="190" t="s">
        <v>1022</v>
      </c>
      <c r="D183" s="190" t="s">
        <v>1026</v>
      </c>
      <c r="E183" s="191">
        <v>90</v>
      </c>
      <c r="F183" s="192">
        <v>1000000</v>
      </c>
      <c r="G183" s="192">
        <f t="shared" si="6"/>
        <v>90000000</v>
      </c>
      <c r="H183" s="192"/>
      <c r="I183" s="192"/>
      <c r="J183" s="192"/>
      <c r="K183" s="192"/>
      <c r="L183" s="192"/>
      <c r="M183" s="192">
        <v>30000000</v>
      </c>
      <c r="N183" s="192"/>
      <c r="O183" s="192"/>
      <c r="P183" s="192"/>
      <c r="Q183" s="192"/>
      <c r="R183" s="192"/>
      <c r="S183" s="192">
        <f t="shared" si="9"/>
        <v>30000000</v>
      </c>
    </row>
    <row r="184" spans="1:19" ht="20.45">
      <c r="A184" s="658"/>
      <c r="B184" s="653"/>
      <c r="C184" s="190" t="s">
        <v>561</v>
      </c>
      <c r="D184" s="190" t="s">
        <v>562</v>
      </c>
      <c r="E184" s="191">
        <v>250</v>
      </c>
      <c r="F184" s="192">
        <v>100000</v>
      </c>
      <c r="G184" s="192">
        <f t="shared" si="6"/>
        <v>25000000</v>
      </c>
      <c r="H184" s="192">
        <v>10000000</v>
      </c>
      <c r="I184" s="192"/>
      <c r="J184" s="192"/>
      <c r="K184" s="192"/>
      <c r="L184" s="192"/>
      <c r="M184" s="192"/>
      <c r="N184" s="192"/>
      <c r="O184" s="192"/>
      <c r="P184" s="192"/>
      <c r="Q184" s="192"/>
      <c r="R184" s="192"/>
      <c r="S184" s="192">
        <f t="shared" si="9"/>
        <v>10000000</v>
      </c>
    </row>
    <row r="185" spans="1:19" ht="20.45">
      <c r="A185" s="658"/>
      <c r="B185" s="652" t="s">
        <v>1038</v>
      </c>
      <c r="C185" s="190" t="s">
        <v>578</v>
      </c>
      <c r="D185" s="190" t="s">
        <v>579</v>
      </c>
      <c r="E185" s="191">
        <v>100</v>
      </c>
      <c r="F185" s="192">
        <v>2550000</v>
      </c>
      <c r="G185" s="192">
        <f t="shared" si="6"/>
        <v>255000000</v>
      </c>
      <c r="H185" s="192"/>
      <c r="I185" s="192"/>
      <c r="J185" s="192"/>
      <c r="K185" s="192"/>
      <c r="L185" s="192"/>
      <c r="M185" s="192"/>
      <c r="N185" s="192"/>
      <c r="O185" s="192"/>
      <c r="P185" s="192">
        <v>85000000</v>
      </c>
      <c r="Q185" s="192"/>
      <c r="R185" s="192"/>
      <c r="S185" s="192">
        <f t="shared" si="9"/>
        <v>85000000</v>
      </c>
    </row>
    <row r="186" spans="1:19" ht="40.9">
      <c r="A186" s="658"/>
      <c r="B186" s="652"/>
      <c r="C186" s="190" t="s">
        <v>1041</v>
      </c>
      <c r="D186" s="190" t="s">
        <v>1042</v>
      </c>
      <c r="E186" s="191">
        <v>300</v>
      </c>
      <c r="F186" s="192">
        <v>800000</v>
      </c>
      <c r="G186" s="192">
        <f t="shared" si="6"/>
        <v>240000000</v>
      </c>
      <c r="H186" s="192">
        <v>20000000</v>
      </c>
      <c r="I186" s="192"/>
      <c r="J186" s="192"/>
      <c r="K186" s="192"/>
      <c r="L186" s="192"/>
      <c r="M186" s="192">
        <v>40000000</v>
      </c>
      <c r="N186" s="192"/>
      <c r="O186" s="192"/>
      <c r="P186" s="192"/>
      <c r="Q186" s="192"/>
      <c r="R186" s="192"/>
      <c r="S186" s="192">
        <f t="shared" si="9"/>
        <v>60000000</v>
      </c>
    </row>
    <row r="187" spans="1:19" ht="20.45">
      <c r="A187" s="658"/>
      <c r="B187" s="653"/>
      <c r="C187" s="190" t="s">
        <v>1043</v>
      </c>
      <c r="D187" s="190" t="s">
        <v>1044</v>
      </c>
      <c r="E187" s="191">
        <v>1</v>
      </c>
      <c r="F187" s="192">
        <v>60000000</v>
      </c>
      <c r="G187" s="192">
        <f t="shared" si="6"/>
        <v>60000000</v>
      </c>
      <c r="H187" s="192"/>
      <c r="I187" s="192"/>
      <c r="J187" s="192"/>
      <c r="K187" s="192"/>
      <c r="L187" s="192"/>
      <c r="M187" s="192"/>
      <c r="N187" s="192"/>
      <c r="O187" s="192"/>
      <c r="P187" s="192"/>
      <c r="Q187" s="192"/>
      <c r="R187" s="192"/>
      <c r="S187" s="192">
        <f t="shared" si="9"/>
        <v>0</v>
      </c>
    </row>
    <row r="188" spans="1:19" ht="40.9">
      <c r="A188" s="658"/>
      <c r="B188" s="195" t="s">
        <v>988</v>
      </c>
      <c r="C188" s="196" t="s">
        <v>517</v>
      </c>
      <c r="D188" s="196" t="s">
        <v>518</v>
      </c>
      <c r="E188" s="197">
        <v>1</v>
      </c>
      <c r="F188" s="193">
        <v>500000000</v>
      </c>
      <c r="G188" s="193">
        <f t="shared" si="6"/>
        <v>500000000</v>
      </c>
      <c r="H188" s="193"/>
      <c r="I188" s="193"/>
      <c r="J188" s="193"/>
      <c r="K188" s="193"/>
      <c r="L188" s="193"/>
      <c r="M188" s="193"/>
      <c r="N188" s="193"/>
      <c r="O188" s="193"/>
      <c r="P188" s="193"/>
      <c r="Q188" s="193"/>
      <c r="R188" s="193"/>
      <c r="S188" s="192">
        <f t="shared" si="9"/>
        <v>0</v>
      </c>
    </row>
    <row r="189" spans="1:19" ht="40.9">
      <c r="A189" s="658"/>
      <c r="B189" s="654" t="s">
        <v>995</v>
      </c>
      <c r="C189" s="190" t="s">
        <v>521</v>
      </c>
      <c r="D189" s="190" t="s">
        <v>522</v>
      </c>
      <c r="E189" s="191">
        <v>2</v>
      </c>
      <c r="F189" s="192">
        <v>40000000</v>
      </c>
      <c r="G189" s="192">
        <f t="shared" si="6"/>
        <v>80000000</v>
      </c>
      <c r="H189" s="192">
        <v>40000000</v>
      </c>
      <c r="I189" s="192"/>
      <c r="J189" s="192"/>
      <c r="K189" s="192"/>
      <c r="L189" s="192"/>
      <c r="M189" s="192"/>
      <c r="N189" s="192"/>
      <c r="O189" s="192"/>
      <c r="P189" s="192"/>
      <c r="Q189" s="192"/>
      <c r="R189" s="192"/>
      <c r="S189" s="192">
        <f t="shared" si="9"/>
        <v>40000000</v>
      </c>
    </row>
    <row r="190" spans="1:19" ht="30.6">
      <c r="A190" s="658"/>
      <c r="B190" s="652" t="s">
        <v>520</v>
      </c>
      <c r="C190" s="190" t="s">
        <v>523</v>
      </c>
      <c r="D190" s="190" t="s">
        <v>524</v>
      </c>
      <c r="E190" s="191">
        <v>50</v>
      </c>
      <c r="F190" s="192">
        <v>1000000</v>
      </c>
      <c r="G190" s="192">
        <f t="shared" si="6"/>
        <v>50000000</v>
      </c>
      <c r="H190" s="192"/>
      <c r="I190" s="192"/>
      <c r="J190" s="192"/>
      <c r="K190" s="192"/>
      <c r="L190" s="192"/>
      <c r="M190" s="192">
        <v>15000000</v>
      </c>
      <c r="N190" s="192"/>
      <c r="O190" s="192"/>
      <c r="P190" s="192"/>
      <c r="Q190" s="192"/>
      <c r="R190" s="192"/>
      <c r="S190" s="192">
        <f t="shared" si="9"/>
        <v>15000000</v>
      </c>
    </row>
    <row r="191" spans="1:19" ht="30.6">
      <c r="A191" s="658"/>
      <c r="B191" s="652" t="s">
        <v>520</v>
      </c>
      <c r="C191" s="190" t="s">
        <v>525</v>
      </c>
      <c r="D191" s="190" t="s">
        <v>526</v>
      </c>
      <c r="E191" s="191">
        <v>5</v>
      </c>
      <c r="F191" s="192">
        <v>5000000</v>
      </c>
      <c r="G191" s="192">
        <f t="shared" si="6"/>
        <v>25000000</v>
      </c>
      <c r="H191" s="192"/>
      <c r="I191" s="192"/>
      <c r="J191" s="192"/>
      <c r="K191" s="192"/>
      <c r="L191" s="192"/>
      <c r="M191" s="192">
        <v>10000000</v>
      </c>
      <c r="N191" s="192"/>
      <c r="O191" s="192"/>
      <c r="P191" s="192"/>
      <c r="Q191" s="192"/>
      <c r="R191" s="192"/>
      <c r="S191" s="192">
        <f t="shared" si="9"/>
        <v>10000000</v>
      </c>
    </row>
    <row r="192" spans="1:19" ht="30.6">
      <c r="A192" s="658"/>
      <c r="B192" s="652" t="s">
        <v>520</v>
      </c>
      <c r="C192" s="190" t="s">
        <v>527</v>
      </c>
      <c r="D192" s="190" t="s">
        <v>528</v>
      </c>
      <c r="E192" s="191">
        <v>5</v>
      </c>
      <c r="F192" s="192">
        <v>20000000</v>
      </c>
      <c r="G192" s="192">
        <f t="shared" si="6"/>
        <v>100000000</v>
      </c>
      <c r="H192" s="192">
        <v>50000000</v>
      </c>
      <c r="I192" s="192"/>
      <c r="J192" s="192"/>
      <c r="K192" s="192"/>
      <c r="L192" s="192"/>
      <c r="M192" s="192"/>
      <c r="N192" s="192"/>
      <c r="O192" s="192"/>
      <c r="P192" s="192"/>
      <c r="Q192" s="192"/>
      <c r="R192" s="192"/>
      <c r="S192" s="192">
        <f t="shared" si="9"/>
        <v>50000000</v>
      </c>
    </row>
    <row r="193" spans="1:19" ht="30.6">
      <c r="A193" s="658"/>
      <c r="B193" s="652" t="s">
        <v>520</v>
      </c>
      <c r="C193" s="190" t="s">
        <v>529</v>
      </c>
      <c r="D193" s="190" t="s">
        <v>530</v>
      </c>
      <c r="E193" s="191">
        <v>2</v>
      </c>
      <c r="F193" s="192">
        <v>50000000</v>
      </c>
      <c r="G193" s="192">
        <f t="shared" si="6"/>
        <v>100000000</v>
      </c>
      <c r="H193" s="192">
        <v>50000000</v>
      </c>
      <c r="I193" s="192"/>
      <c r="J193" s="192"/>
      <c r="K193" s="192"/>
      <c r="L193" s="192"/>
      <c r="M193" s="192"/>
      <c r="N193" s="192"/>
      <c r="O193" s="192"/>
      <c r="P193" s="192"/>
      <c r="Q193" s="192"/>
      <c r="R193" s="192"/>
      <c r="S193" s="192">
        <f t="shared" si="9"/>
        <v>50000000</v>
      </c>
    </row>
    <row r="194" spans="1:19" ht="30.6">
      <c r="A194" s="658"/>
      <c r="B194" s="652" t="s">
        <v>520</v>
      </c>
      <c r="C194" s="190" t="s">
        <v>531</v>
      </c>
      <c r="D194" s="190" t="s">
        <v>532</v>
      </c>
      <c r="E194" s="191">
        <v>2</v>
      </c>
      <c r="F194" s="192">
        <v>50000000</v>
      </c>
      <c r="G194" s="192">
        <f t="shared" si="6"/>
        <v>100000000</v>
      </c>
      <c r="H194" s="192">
        <v>50000000</v>
      </c>
      <c r="I194" s="192"/>
      <c r="J194" s="192"/>
      <c r="K194" s="192"/>
      <c r="L194" s="192"/>
      <c r="M194" s="192"/>
      <c r="N194" s="192"/>
      <c r="O194" s="192"/>
      <c r="P194" s="192"/>
      <c r="Q194" s="192"/>
      <c r="R194" s="192"/>
      <c r="S194" s="192">
        <f t="shared" si="9"/>
        <v>50000000</v>
      </c>
    </row>
    <row r="195" spans="1:19" ht="11.25" customHeight="1">
      <c r="A195" s="658"/>
      <c r="B195" s="652" t="s">
        <v>520</v>
      </c>
      <c r="C195" s="190" t="s">
        <v>533</v>
      </c>
      <c r="D195" s="190" t="s">
        <v>340</v>
      </c>
      <c r="E195" s="191">
        <v>2</v>
      </c>
      <c r="F195" s="192">
        <v>10000000</v>
      </c>
      <c r="G195" s="192">
        <f t="shared" si="6"/>
        <v>20000000</v>
      </c>
      <c r="H195" s="192"/>
      <c r="I195" s="192"/>
      <c r="J195" s="192"/>
      <c r="K195" s="192"/>
      <c r="L195" s="192"/>
      <c r="M195" s="192">
        <v>10000000</v>
      </c>
      <c r="N195" s="192"/>
      <c r="O195" s="192"/>
      <c r="P195" s="192"/>
      <c r="Q195" s="192"/>
      <c r="R195" s="192"/>
      <c r="S195" s="192">
        <f t="shared" si="9"/>
        <v>10000000</v>
      </c>
    </row>
    <row r="196" spans="1:19" ht="11.25" customHeight="1">
      <c r="A196" s="658"/>
      <c r="B196" s="652" t="s">
        <v>520</v>
      </c>
      <c r="C196" s="190" t="s">
        <v>534</v>
      </c>
      <c r="D196" s="190" t="s">
        <v>357</v>
      </c>
      <c r="E196" s="191">
        <v>3</v>
      </c>
      <c r="F196" s="192">
        <v>15000000</v>
      </c>
      <c r="G196" s="192">
        <f t="shared" ref="G196:G259" si="10">+E196*F196</f>
        <v>45000000</v>
      </c>
      <c r="H196" s="192">
        <v>15000000</v>
      </c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>
        <f t="shared" si="9"/>
        <v>15000000</v>
      </c>
    </row>
    <row r="197" spans="1:19" ht="11.25" customHeight="1">
      <c r="A197" s="658"/>
      <c r="B197" s="652" t="s">
        <v>520</v>
      </c>
      <c r="C197" s="190" t="s">
        <v>535</v>
      </c>
      <c r="D197" s="190" t="s">
        <v>535</v>
      </c>
      <c r="E197" s="191">
        <v>1</v>
      </c>
      <c r="F197" s="192"/>
      <c r="G197" s="192">
        <f t="shared" si="10"/>
        <v>0</v>
      </c>
      <c r="H197" s="192"/>
      <c r="I197" s="192"/>
      <c r="J197" s="192"/>
      <c r="K197" s="192"/>
      <c r="L197" s="192"/>
      <c r="M197" s="192"/>
      <c r="N197" s="192"/>
      <c r="O197" s="192"/>
      <c r="P197" s="192"/>
      <c r="Q197" s="192"/>
      <c r="R197" s="192"/>
      <c r="S197" s="192">
        <f t="shared" si="9"/>
        <v>0</v>
      </c>
    </row>
    <row r="198" spans="1:19" ht="30.6">
      <c r="A198" s="658"/>
      <c r="B198" s="652"/>
      <c r="C198" s="190" t="s">
        <v>1010</v>
      </c>
      <c r="D198" s="190" t="s">
        <v>1012</v>
      </c>
      <c r="E198" s="191">
        <v>4</v>
      </c>
      <c r="F198" s="192">
        <v>6000000</v>
      </c>
      <c r="G198" s="192">
        <f t="shared" si="10"/>
        <v>24000000</v>
      </c>
      <c r="H198" s="192">
        <v>12000000</v>
      </c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>
        <f t="shared" si="9"/>
        <v>12000000</v>
      </c>
    </row>
    <row r="199" spans="1:19" ht="11.25" customHeight="1">
      <c r="A199" s="658"/>
      <c r="B199" s="653" t="s">
        <v>520</v>
      </c>
      <c r="C199" s="190" t="s">
        <v>536</v>
      </c>
      <c r="D199" s="190" t="s">
        <v>537</v>
      </c>
      <c r="E199" s="191">
        <v>1</v>
      </c>
      <c r="F199" s="192">
        <v>30000000</v>
      </c>
      <c r="G199" s="192">
        <f t="shared" si="10"/>
        <v>30000000</v>
      </c>
      <c r="H199" s="192"/>
      <c r="I199" s="192"/>
      <c r="J199" s="192"/>
      <c r="K199" s="192"/>
      <c r="L199" s="192"/>
      <c r="M199" s="192"/>
      <c r="N199" s="192"/>
      <c r="O199" s="192"/>
      <c r="P199" s="192"/>
      <c r="Q199" s="192"/>
      <c r="R199" s="192"/>
      <c r="S199" s="192">
        <f t="shared" si="9"/>
        <v>0</v>
      </c>
    </row>
    <row r="200" spans="1:19" ht="30.6">
      <c r="A200" s="658"/>
      <c r="B200" s="654" t="s">
        <v>1029</v>
      </c>
      <c r="C200" s="190" t="s">
        <v>564</v>
      </c>
      <c r="D200" s="190" t="s">
        <v>319</v>
      </c>
      <c r="E200" s="191">
        <v>4</v>
      </c>
      <c r="F200" s="192">
        <v>3000000</v>
      </c>
      <c r="G200" s="192">
        <f t="shared" si="10"/>
        <v>12000000</v>
      </c>
      <c r="H200" s="192">
        <v>6000000</v>
      </c>
      <c r="I200" s="192"/>
      <c r="J200" s="192"/>
      <c r="K200" s="192"/>
      <c r="L200" s="192"/>
      <c r="M200" s="192"/>
      <c r="N200" s="192"/>
      <c r="O200" s="192"/>
      <c r="P200" s="192"/>
      <c r="Q200" s="192"/>
      <c r="R200" s="192"/>
      <c r="S200" s="192">
        <f t="shared" si="9"/>
        <v>6000000</v>
      </c>
    </row>
    <row r="201" spans="1:19" ht="30.6">
      <c r="A201" s="658"/>
      <c r="B201" s="652"/>
      <c r="C201" s="190" t="s">
        <v>566</v>
      </c>
      <c r="D201" s="190" t="s">
        <v>319</v>
      </c>
      <c r="E201" s="191">
        <v>4</v>
      </c>
      <c r="F201" s="192">
        <v>3000000</v>
      </c>
      <c r="G201" s="192">
        <f t="shared" si="10"/>
        <v>12000000</v>
      </c>
      <c r="H201" s="192">
        <v>6000000</v>
      </c>
      <c r="I201" s="192"/>
      <c r="J201" s="192"/>
      <c r="K201" s="192"/>
      <c r="L201" s="192"/>
      <c r="M201" s="192"/>
      <c r="N201" s="192"/>
      <c r="O201" s="192"/>
      <c r="P201" s="192"/>
      <c r="Q201" s="192"/>
      <c r="R201" s="192"/>
      <c r="S201" s="192">
        <f t="shared" si="9"/>
        <v>6000000</v>
      </c>
    </row>
    <row r="202" spans="1:19" ht="20.45">
      <c r="A202" s="658"/>
      <c r="B202" s="652"/>
      <c r="C202" s="190" t="s">
        <v>567</v>
      </c>
      <c r="D202" s="190" t="s">
        <v>568</v>
      </c>
      <c r="E202" s="191">
        <v>10</v>
      </c>
      <c r="F202" s="192">
        <v>10000000</v>
      </c>
      <c r="G202" s="192">
        <f t="shared" si="10"/>
        <v>100000000</v>
      </c>
      <c r="H202" s="192">
        <v>50000000</v>
      </c>
      <c r="I202" s="192"/>
      <c r="J202" s="192"/>
      <c r="K202" s="192"/>
      <c r="L202" s="192"/>
      <c r="M202" s="192"/>
      <c r="N202" s="192"/>
      <c r="O202" s="192"/>
      <c r="P202" s="192"/>
      <c r="Q202" s="192"/>
      <c r="R202" s="192"/>
      <c r="S202" s="192">
        <f t="shared" si="9"/>
        <v>50000000</v>
      </c>
    </row>
    <row r="203" spans="1:19" ht="20.45">
      <c r="A203" s="658"/>
      <c r="B203" s="652"/>
      <c r="C203" s="190" t="s">
        <v>569</v>
      </c>
      <c r="D203" s="190" t="s">
        <v>570</v>
      </c>
      <c r="E203" s="191">
        <v>10</v>
      </c>
      <c r="F203" s="192">
        <v>2000000</v>
      </c>
      <c r="G203" s="192">
        <f t="shared" si="10"/>
        <v>20000000</v>
      </c>
      <c r="H203" s="192">
        <v>10000000</v>
      </c>
      <c r="I203" s="192"/>
      <c r="J203" s="192"/>
      <c r="K203" s="192"/>
      <c r="L203" s="192"/>
      <c r="M203" s="192"/>
      <c r="N203" s="192"/>
      <c r="O203" s="192"/>
      <c r="P203" s="192"/>
      <c r="Q203" s="192"/>
      <c r="R203" s="192"/>
      <c r="S203" s="192">
        <f t="shared" si="9"/>
        <v>10000000</v>
      </c>
    </row>
    <row r="204" spans="1:19" ht="30.6">
      <c r="A204" s="658"/>
      <c r="B204" s="652"/>
      <c r="C204" s="190" t="s">
        <v>595</v>
      </c>
      <c r="D204" s="190" t="s">
        <v>172</v>
      </c>
      <c r="E204" s="191">
        <v>60</v>
      </c>
      <c r="F204" s="192">
        <v>800000</v>
      </c>
      <c r="G204" s="192">
        <f t="shared" si="10"/>
        <v>48000000</v>
      </c>
      <c r="H204" s="192"/>
      <c r="I204" s="192"/>
      <c r="J204" s="192"/>
      <c r="K204" s="192"/>
      <c r="L204" s="192"/>
      <c r="M204" s="192">
        <v>24000000</v>
      </c>
      <c r="N204" s="192"/>
      <c r="O204" s="192"/>
      <c r="P204" s="192"/>
      <c r="Q204" s="192"/>
      <c r="R204" s="192"/>
      <c r="S204" s="192">
        <f t="shared" si="9"/>
        <v>24000000</v>
      </c>
    </row>
    <row r="205" spans="1:19" ht="20.45">
      <c r="A205" s="658"/>
      <c r="B205" s="652"/>
      <c r="C205" s="190" t="s">
        <v>596</v>
      </c>
      <c r="D205" s="190" t="s">
        <v>597</v>
      </c>
      <c r="E205" s="191">
        <v>2</v>
      </c>
      <c r="F205" s="192">
        <v>5000000</v>
      </c>
      <c r="G205" s="192">
        <f t="shared" si="10"/>
        <v>10000000</v>
      </c>
      <c r="H205" s="192"/>
      <c r="I205" s="192"/>
      <c r="J205" s="192"/>
      <c r="K205" s="192"/>
      <c r="L205" s="192"/>
      <c r="M205" s="192"/>
      <c r="N205" s="192"/>
      <c r="O205" s="192"/>
      <c r="P205" s="192"/>
      <c r="Q205" s="192"/>
      <c r="R205" s="192"/>
      <c r="S205" s="192">
        <f t="shared" si="9"/>
        <v>0</v>
      </c>
    </row>
    <row r="206" spans="1:19" ht="20.45">
      <c r="A206" s="658"/>
      <c r="B206" s="653"/>
      <c r="C206" s="190" t="s">
        <v>599</v>
      </c>
      <c r="D206" s="190" t="s">
        <v>526</v>
      </c>
      <c r="E206" s="191">
        <v>10</v>
      </c>
      <c r="F206" s="192">
        <v>2400000</v>
      </c>
      <c r="G206" s="192">
        <f t="shared" si="10"/>
        <v>24000000</v>
      </c>
      <c r="H206" s="192">
        <v>12000000</v>
      </c>
      <c r="I206" s="192"/>
      <c r="J206" s="192"/>
      <c r="K206" s="192"/>
      <c r="L206" s="192"/>
      <c r="M206" s="192"/>
      <c r="N206" s="192"/>
      <c r="O206" s="192"/>
      <c r="P206" s="192"/>
      <c r="Q206" s="192"/>
      <c r="R206" s="192"/>
      <c r="S206" s="192">
        <f t="shared" si="9"/>
        <v>12000000</v>
      </c>
    </row>
    <row r="207" spans="1:19" ht="20.45">
      <c r="A207" s="658"/>
      <c r="B207" s="654" t="s">
        <v>1045</v>
      </c>
      <c r="C207" s="190" t="s">
        <v>586</v>
      </c>
      <c r="D207" s="190" t="s">
        <v>586</v>
      </c>
      <c r="E207" s="191">
        <v>1</v>
      </c>
      <c r="F207" s="192"/>
      <c r="G207" s="192">
        <f t="shared" si="10"/>
        <v>0</v>
      </c>
      <c r="H207" s="192"/>
      <c r="I207" s="192"/>
      <c r="J207" s="192"/>
      <c r="K207" s="192"/>
      <c r="L207" s="192"/>
      <c r="M207" s="192"/>
      <c r="N207" s="192"/>
      <c r="O207" s="192"/>
      <c r="P207" s="192"/>
      <c r="Q207" s="192"/>
      <c r="R207" s="192"/>
      <c r="S207" s="192">
        <f t="shared" si="9"/>
        <v>0</v>
      </c>
    </row>
    <row r="208" spans="1:19">
      <c r="A208" s="658"/>
      <c r="B208" s="652"/>
      <c r="C208" s="190" t="s">
        <v>588</v>
      </c>
      <c r="D208" s="190" t="s">
        <v>589</v>
      </c>
      <c r="E208" s="191">
        <v>1</v>
      </c>
      <c r="F208" s="192">
        <v>1697000000</v>
      </c>
      <c r="G208" s="192">
        <f t="shared" si="10"/>
        <v>1697000000</v>
      </c>
      <c r="H208" s="192">
        <v>200000000</v>
      </c>
      <c r="I208" s="192"/>
      <c r="J208" s="192"/>
      <c r="K208" s="192"/>
      <c r="L208" s="192"/>
      <c r="M208" s="192">
        <v>300000000</v>
      </c>
      <c r="N208" s="192"/>
      <c r="O208" s="192"/>
      <c r="P208" s="192"/>
      <c r="Q208" s="192"/>
      <c r="R208" s="192"/>
      <c r="S208" s="192">
        <f t="shared" si="9"/>
        <v>500000000</v>
      </c>
    </row>
    <row r="209" spans="1:19">
      <c r="A209" s="658"/>
      <c r="B209" s="652"/>
      <c r="C209" s="190" t="s">
        <v>590</v>
      </c>
      <c r="D209" s="190" t="s">
        <v>590</v>
      </c>
      <c r="E209" s="191">
        <v>1</v>
      </c>
      <c r="F209" s="192">
        <v>5163000002</v>
      </c>
      <c r="G209" s="192">
        <f t="shared" si="10"/>
        <v>5163000002</v>
      </c>
      <c r="H209" s="192">
        <v>500000000</v>
      </c>
      <c r="I209" s="192"/>
      <c r="J209" s="192"/>
      <c r="K209" s="192"/>
      <c r="L209" s="192"/>
      <c r="M209" s="192"/>
      <c r="N209" s="192"/>
      <c r="O209" s="192"/>
      <c r="P209" s="192"/>
      <c r="Q209" s="192"/>
      <c r="R209" s="192"/>
      <c r="S209" s="192">
        <f t="shared" si="9"/>
        <v>500000000</v>
      </c>
    </row>
    <row r="210" spans="1:19">
      <c r="A210" s="658"/>
      <c r="B210" s="652"/>
      <c r="C210" s="190" t="s">
        <v>591</v>
      </c>
      <c r="D210" s="190" t="s">
        <v>592</v>
      </c>
      <c r="E210" s="191">
        <v>1</v>
      </c>
      <c r="F210" s="192">
        <v>700000000</v>
      </c>
      <c r="G210" s="192">
        <f t="shared" si="10"/>
        <v>700000000</v>
      </c>
      <c r="H210" s="192">
        <v>300000000</v>
      </c>
      <c r="I210" s="192"/>
      <c r="J210" s="192"/>
      <c r="K210" s="192"/>
      <c r="L210" s="192"/>
      <c r="M210" s="192"/>
      <c r="N210" s="192"/>
      <c r="O210" s="192"/>
      <c r="P210" s="192"/>
      <c r="Q210" s="192"/>
      <c r="R210" s="192"/>
      <c r="S210" s="192">
        <f t="shared" si="9"/>
        <v>300000000</v>
      </c>
    </row>
    <row r="211" spans="1:19">
      <c r="A211" s="658"/>
      <c r="B211" s="652"/>
      <c r="C211" s="190" t="s">
        <v>593</v>
      </c>
      <c r="D211" s="190" t="s">
        <v>593</v>
      </c>
      <c r="E211" s="191">
        <v>1</v>
      </c>
      <c r="F211" s="192">
        <v>418000000</v>
      </c>
      <c r="G211" s="192">
        <f t="shared" si="10"/>
        <v>418000000</v>
      </c>
      <c r="H211" s="192">
        <v>100000000</v>
      </c>
      <c r="I211" s="192"/>
      <c r="J211" s="192"/>
      <c r="K211" s="192"/>
      <c r="L211" s="192"/>
      <c r="M211" s="192"/>
      <c r="N211" s="192"/>
      <c r="O211" s="192"/>
      <c r="P211" s="192"/>
      <c r="Q211" s="192"/>
      <c r="R211" s="192"/>
      <c r="S211" s="192">
        <f t="shared" si="9"/>
        <v>100000000</v>
      </c>
    </row>
    <row r="212" spans="1:19">
      <c r="A212" s="658"/>
      <c r="B212" s="652"/>
      <c r="C212" s="190" t="s">
        <v>1247</v>
      </c>
      <c r="D212" s="190" t="s">
        <v>1248</v>
      </c>
      <c r="E212" s="191">
        <v>1</v>
      </c>
      <c r="F212" s="192">
        <v>3417000000</v>
      </c>
      <c r="G212" s="192">
        <f t="shared" si="10"/>
        <v>3417000000</v>
      </c>
      <c r="H212" s="192">
        <v>400000000</v>
      </c>
      <c r="I212" s="192"/>
      <c r="J212" s="192"/>
      <c r="K212" s="192"/>
      <c r="L212" s="192"/>
      <c r="M212" s="192">
        <v>600000000</v>
      </c>
      <c r="N212" s="192"/>
      <c r="O212" s="192"/>
      <c r="P212" s="192"/>
      <c r="Q212" s="192"/>
      <c r="R212" s="192"/>
      <c r="S212" s="192">
        <f t="shared" si="9"/>
        <v>1000000000</v>
      </c>
    </row>
    <row r="213" spans="1:19" ht="20.45">
      <c r="A213" s="658"/>
      <c r="B213" s="652"/>
      <c r="C213" s="190" t="s">
        <v>1052</v>
      </c>
      <c r="D213" s="190" t="s">
        <v>1054</v>
      </c>
      <c r="E213" s="191">
        <v>1</v>
      </c>
      <c r="F213" s="192">
        <v>150000000</v>
      </c>
      <c r="G213" s="192">
        <f t="shared" si="10"/>
        <v>150000000</v>
      </c>
      <c r="H213" s="192"/>
      <c r="I213" s="192"/>
      <c r="J213" s="192"/>
      <c r="K213" s="192"/>
      <c r="L213" s="192"/>
      <c r="M213" s="192"/>
      <c r="N213" s="192"/>
      <c r="O213" s="192"/>
      <c r="P213" s="192"/>
      <c r="Q213" s="192"/>
      <c r="R213" s="192"/>
      <c r="S213" s="192">
        <f t="shared" si="9"/>
        <v>0</v>
      </c>
    </row>
    <row r="214" spans="1:19">
      <c r="A214" s="658"/>
      <c r="B214" s="652"/>
      <c r="C214" s="190" t="s">
        <v>613</v>
      </c>
      <c r="D214" s="190" t="s">
        <v>614</v>
      </c>
      <c r="E214" s="191">
        <v>1</v>
      </c>
      <c r="F214" s="192">
        <v>500000000</v>
      </c>
      <c r="G214" s="192">
        <f t="shared" si="10"/>
        <v>500000000</v>
      </c>
      <c r="H214" s="192">
        <v>200000000</v>
      </c>
      <c r="I214" s="192"/>
      <c r="J214" s="192"/>
      <c r="K214" s="192"/>
      <c r="L214" s="192"/>
      <c r="M214" s="192"/>
      <c r="N214" s="192"/>
      <c r="O214" s="192"/>
      <c r="P214" s="192"/>
      <c r="Q214" s="192"/>
      <c r="R214" s="192"/>
      <c r="S214" s="192">
        <f t="shared" si="9"/>
        <v>200000000</v>
      </c>
    </row>
    <row r="215" spans="1:19">
      <c r="A215" s="658"/>
      <c r="B215" s="652"/>
      <c r="C215" s="190" t="s">
        <v>1251</v>
      </c>
      <c r="D215" s="190" t="s">
        <v>1253</v>
      </c>
      <c r="E215" s="191">
        <v>1</v>
      </c>
      <c r="F215" s="192"/>
      <c r="G215" s="192">
        <f t="shared" si="10"/>
        <v>0</v>
      </c>
      <c r="H215" s="192"/>
      <c r="I215" s="192"/>
      <c r="J215" s="192"/>
      <c r="K215" s="192"/>
      <c r="L215" s="192"/>
      <c r="M215" s="192"/>
      <c r="N215" s="192"/>
      <c r="O215" s="192"/>
      <c r="P215" s="192"/>
      <c r="Q215" s="192"/>
      <c r="R215" s="192"/>
      <c r="S215" s="192">
        <f t="shared" si="9"/>
        <v>0</v>
      </c>
    </row>
    <row r="216" spans="1:19">
      <c r="A216" s="658"/>
      <c r="B216" s="653"/>
      <c r="C216" s="190" t="s">
        <v>1255</v>
      </c>
      <c r="D216" s="190" t="s">
        <v>1257</v>
      </c>
      <c r="E216" s="191">
        <v>1</v>
      </c>
      <c r="F216" s="192">
        <v>50000000</v>
      </c>
      <c r="G216" s="192">
        <f t="shared" si="10"/>
        <v>50000000</v>
      </c>
      <c r="H216" s="192">
        <v>50000000</v>
      </c>
      <c r="I216" s="192"/>
      <c r="J216" s="192"/>
      <c r="K216" s="192"/>
      <c r="L216" s="192"/>
      <c r="M216" s="192"/>
      <c r="N216" s="192"/>
      <c r="O216" s="192"/>
      <c r="P216" s="192"/>
      <c r="Q216" s="192"/>
      <c r="R216" s="192"/>
      <c r="S216" s="192">
        <f t="shared" si="9"/>
        <v>50000000</v>
      </c>
    </row>
    <row r="217" spans="1:19" ht="30.6">
      <c r="A217" s="658"/>
      <c r="B217" s="654" t="s">
        <v>1258</v>
      </c>
      <c r="C217" s="190" t="s">
        <v>603</v>
      </c>
      <c r="D217" s="190" t="s">
        <v>603</v>
      </c>
      <c r="E217" s="191">
        <v>1</v>
      </c>
      <c r="F217" s="192">
        <v>400000000</v>
      </c>
      <c r="G217" s="192">
        <f t="shared" si="10"/>
        <v>400000000</v>
      </c>
      <c r="H217" s="192"/>
      <c r="I217" s="192"/>
      <c r="J217" s="192"/>
      <c r="K217" s="192"/>
      <c r="L217" s="192"/>
      <c r="M217" s="192"/>
      <c r="N217" s="192"/>
      <c r="O217" s="192"/>
      <c r="P217" s="192"/>
      <c r="Q217" s="192"/>
      <c r="R217" s="192"/>
      <c r="S217" s="192">
        <f t="shared" si="9"/>
        <v>0</v>
      </c>
    </row>
    <row r="218" spans="1:19" ht="31.15" thickBot="1">
      <c r="A218" s="658"/>
      <c r="B218" s="659"/>
      <c r="C218" s="201" t="s">
        <v>1063</v>
      </c>
      <c r="D218" s="201" t="s">
        <v>1065</v>
      </c>
      <c r="E218" s="202">
        <v>1</v>
      </c>
      <c r="F218" s="203">
        <v>200000000</v>
      </c>
      <c r="G218" s="203">
        <f t="shared" si="10"/>
        <v>200000000</v>
      </c>
      <c r="H218" s="203"/>
      <c r="I218" s="203"/>
      <c r="J218" s="203"/>
      <c r="K218" s="203"/>
      <c r="L218" s="203"/>
      <c r="M218" s="203"/>
      <c r="N218" s="203"/>
      <c r="O218" s="203"/>
      <c r="P218" s="203"/>
      <c r="Q218" s="203"/>
      <c r="R218" s="203"/>
      <c r="S218" s="203">
        <f>SUM(H218:R218)</f>
        <v>0</v>
      </c>
    </row>
    <row r="219" spans="1:19" ht="10.9" thickBot="1">
      <c r="A219" s="660" t="s">
        <v>1259</v>
      </c>
      <c r="B219" s="661"/>
      <c r="C219" s="661"/>
      <c r="D219" s="661"/>
      <c r="E219" s="661"/>
      <c r="F219" s="662"/>
      <c r="G219" s="204">
        <f t="shared" ref="G219:S219" si="11">SUM(G176:G218)</f>
        <v>15565000002</v>
      </c>
      <c r="H219" s="204">
        <f t="shared" si="11"/>
        <v>2126000000</v>
      </c>
      <c r="I219" s="204">
        <f t="shared" si="11"/>
        <v>0</v>
      </c>
      <c r="J219" s="204">
        <f t="shared" si="11"/>
        <v>0</v>
      </c>
      <c r="K219" s="204">
        <f t="shared" si="11"/>
        <v>0</v>
      </c>
      <c r="L219" s="204">
        <f t="shared" si="11"/>
        <v>0</v>
      </c>
      <c r="M219" s="204">
        <f t="shared" si="11"/>
        <v>1279000000</v>
      </c>
      <c r="N219" s="204">
        <f t="shared" si="11"/>
        <v>0</v>
      </c>
      <c r="O219" s="204">
        <f t="shared" si="11"/>
        <v>0</v>
      </c>
      <c r="P219" s="204">
        <f t="shared" si="11"/>
        <v>85000000</v>
      </c>
      <c r="Q219" s="204">
        <f t="shared" si="11"/>
        <v>0</v>
      </c>
      <c r="R219" s="204">
        <f t="shared" si="11"/>
        <v>0</v>
      </c>
      <c r="S219" s="204">
        <f t="shared" si="11"/>
        <v>3490000000</v>
      </c>
    </row>
    <row r="220" spans="1:19" ht="51">
      <c r="A220" s="663" t="s">
        <v>114</v>
      </c>
      <c r="B220" s="665" t="s">
        <v>1112</v>
      </c>
      <c r="C220" s="206" t="s">
        <v>1113</v>
      </c>
      <c r="D220" s="206" t="s">
        <v>340</v>
      </c>
      <c r="E220" s="207">
        <v>4</v>
      </c>
      <c r="F220" s="208">
        <v>25000000</v>
      </c>
      <c r="G220" s="208">
        <f t="shared" si="10"/>
        <v>100000000</v>
      </c>
      <c r="H220" s="208"/>
      <c r="I220" s="208"/>
      <c r="J220" s="208"/>
      <c r="K220" s="208"/>
      <c r="L220" s="208"/>
      <c r="M220" s="208">
        <v>30000000</v>
      </c>
      <c r="N220" s="208"/>
      <c r="O220" s="208"/>
      <c r="P220" s="208"/>
      <c r="Q220" s="208"/>
      <c r="R220" s="208"/>
      <c r="S220" s="208">
        <f>SUM(H220:R220)</f>
        <v>30000000</v>
      </c>
    </row>
    <row r="221" spans="1:19" ht="61.15">
      <c r="A221" s="663"/>
      <c r="B221" s="665"/>
      <c r="C221" s="210" t="s">
        <v>661</v>
      </c>
      <c r="D221" s="210" t="s">
        <v>1114</v>
      </c>
      <c r="E221" s="211">
        <v>4</v>
      </c>
      <c r="F221" s="212">
        <v>4000000</v>
      </c>
      <c r="G221" s="212">
        <f t="shared" si="10"/>
        <v>16000000</v>
      </c>
      <c r="H221" s="212">
        <v>5000000</v>
      </c>
      <c r="I221" s="212"/>
      <c r="J221" s="212"/>
      <c r="K221" s="212"/>
      <c r="L221" s="212"/>
      <c r="M221" s="212"/>
      <c r="N221" s="212"/>
      <c r="O221" s="212"/>
      <c r="P221" s="212"/>
      <c r="Q221" s="212"/>
      <c r="R221" s="212"/>
      <c r="S221" s="212">
        <f>SUM(H221:R221)</f>
        <v>5000000</v>
      </c>
    </row>
    <row r="222" spans="1:19">
      <c r="A222" s="663"/>
      <c r="B222" s="665"/>
      <c r="C222" s="210" t="s">
        <v>663</v>
      </c>
      <c r="D222" s="210" t="s">
        <v>664</v>
      </c>
      <c r="E222" s="211">
        <v>2</v>
      </c>
      <c r="F222" s="212">
        <v>20000000</v>
      </c>
      <c r="G222" s="212">
        <f t="shared" si="10"/>
        <v>40000000</v>
      </c>
      <c r="H222" s="212">
        <v>20000000</v>
      </c>
      <c r="I222" s="212"/>
      <c r="J222" s="212"/>
      <c r="K222" s="212"/>
      <c r="L222" s="212"/>
      <c r="M222" s="212"/>
      <c r="N222" s="212"/>
      <c r="O222" s="212"/>
      <c r="P222" s="212"/>
      <c r="Q222" s="212"/>
      <c r="R222" s="212"/>
      <c r="S222" s="212">
        <f t="shared" ref="S222:S262" si="12">SUM(H222:R222)</f>
        <v>20000000</v>
      </c>
    </row>
    <row r="223" spans="1:19" ht="61.15">
      <c r="A223" s="663"/>
      <c r="B223" s="665"/>
      <c r="C223" s="210" t="s">
        <v>1116</v>
      </c>
      <c r="D223" s="210" t="s">
        <v>1118</v>
      </c>
      <c r="E223" s="211">
        <v>1</v>
      </c>
      <c r="F223" s="212">
        <v>30000000</v>
      </c>
      <c r="G223" s="212">
        <f t="shared" si="10"/>
        <v>30000000</v>
      </c>
      <c r="H223" s="212"/>
      <c r="I223" s="212"/>
      <c r="J223" s="212"/>
      <c r="K223" s="212"/>
      <c r="L223" s="212"/>
      <c r="M223" s="212">
        <v>10000000</v>
      </c>
      <c r="N223" s="212"/>
      <c r="O223" s="212"/>
      <c r="P223" s="212"/>
      <c r="Q223" s="212"/>
      <c r="R223" s="212"/>
      <c r="S223" s="212">
        <f t="shared" si="12"/>
        <v>10000000</v>
      </c>
    </row>
    <row r="224" spans="1:19" ht="81.599999999999994">
      <c r="A224" s="663"/>
      <c r="B224" s="666"/>
      <c r="C224" s="210" t="s">
        <v>1120</v>
      </c>
      <c r="D224" s="210" t="s">
        <v>468</v>
      </c>
      <c r="E224" s="211">
        <v>2</v>
      </c>
      <c r="F224" s="212">
        <v>30000000</v>
      </c>
      <c r="G224" s="212">
        <f t="shared" si="10"/>
        <v>60000000</v>
      </c>
      <c r="H224" s="212"/>
      <c r="I224" s="212"/>
      <c r="J224" s="212"/>
      <c r="K224" s="212">
        <v>30000000</v>
      </c>
      <c r="L224" s="212"/>
      <c r="M224" s="212"/>
      <c r="N224" s="212"/>
      <c r="O224" s="212"/>
      <c r="P224" s="212"/>
      <c r="Q224" s="212"/>
      <c r="R224" s="212"/>
      <c r="S224" s="212">
        <f t="shared" si="12"/>
        <v>30000000</v>
      </c>
    </row>
    <row r="225" spans="1:19" ht="20.45">
      <c r="A225" s="663"/>
      <c r="B225" s="668" t="s">
        <v>1072</v>
      </c>
      <c r="C225" s="210" t="s">
        <v>414</v>
      </c>
      <c r="D225" s="210" t="s">
        <v>624</v>
      </c>
      <c r="E225" s="211">
        <v>3</v>
      </c>
      <c r="F225" s="212">
        <v>15000000</v>
      </c>
      <c r="G225" s="212">
        <f t="shared" si="10"/>
        <v>45000000</v>
      </c>
      <c r="H225" s="212"/>
      <c r="I225" s="212"/>
      <c r="J225" s="212"/>
      <c r="K225" s="212"/>
      <c r="L225" s="212"/>
      <c r="M225" s="212">
        <v>20000000</v>
      </c>
      <c r="N225" s="212"/>
      <c r="O225" s="212"/>
      <c r="P225" s="212"/>
      <c r="Q225" s="212"/>
      <c r="R225" s="212"/>
      <c r="S225" s="212">
        <f t="shared" si="12"/>
        <v>20000000</v>
      </c>
    </row>
    <row r="226" spans="1:19">
      <c r="A226" s="663"/>
      <c r="B226" s="665"/>
      <c r="C226" s="210" t="s">
        <v>627</v>
      </c>
      <c r="D226" s="210" t="s">
        <v>628</v>
      </c>
      <c r="E226" s="211">
        <v>1</v>
      </c>
      <c r="F226" s="212">
        <v>50000000</v>
      </c>
      <c r="G226" s="212">
        <f t="shared" si="10"/>
        <v>50000000</v>
      </c>
      <c r="H226" s="212"/>
      <c r="I226" s="212"/>
      <c r="J226" s="212"/>
      <c r="K226" s="212"/>
      <c r="L226" s="212"/>
      <c r="M226" s="212"/>
      <c r="N226" s="212"/>
      <c r="O226" s="212"/>
      <c r="P226" s="212"/>
      <c r="Q226" s="212"/>
      <c r="R226" s="212"/>
      <c r="S226" s="212">
        <f t="shared" si="12"/>
        <v>0</v>
      </c>
    </row>
    <row r="227" spans="1:19" ht="40.9">
      <c r="A227" s="663"/>
      <c r="B227" s="665"/>
      <c r="C227" s="210" t="s">
        <v>171</v>
      </c>
      <c r="D227" s="210" t="s">
        <v>1079</v>
      </c>
      <c r="E227" s="211">
        <v>1</v>
      </c>
      <c r="F227" s="212">
        <v>40000000</v>
      </c>
      <c r="G227" s="212">
        <f t="shared" si="10"/>
        <v>40000000</v>
      </c>
      <c r="H227" s="212">
        <v>20000000</v>
      </c>
      <c r="I227" s="212"/>
      <c r="J227" s="212"/>
      <c r="K227" s="212"/>
      <c r="L227" s="212"/>
      <c r="M227" s="212"/>
      <c r="N227" s="212"/>
      <c r="O227" s="212"/>
      <c r="P227" s="212"/>
      <c r="Q227" s="212"/>
      <c r="R227" s="212"/>
      <c r="S227" s="212">
        <f t="shared" si="12"/>
        <v>20000000</v>
      </c>
    </row>
    <row r="228" spans="1:19" ht="20.45">
      <c r="A228" s="663"/>
      <c r="B228" s="665"/>
      <c r="C228" s="210" t="s">
        <v>1080</v>
      </c>
      <c r="D228" s="210" t="s">
        <v>1081</v>
      </c>
      <c r="E228" s="211">
        <v>1</v>
      </c>
      <c r="F228" s="212">
        <v>50000000</v>
      </c>
      <c r="G228" s="212">
        <f t="shared" si="10"/>
        <v>50000000</v>
      </c>
      <c r="H228" s="212">
        <v>25000000</v>
      </c>
      <c r="I228" s="212"/>
      <c r="J228" s="212"/>
      <c r="K228" s="212"/>
      <c r="L228" s="212"/>
      <c r="M228" s="212"/>
      <c r="N228" s="212"/>
      <c r="O228" s="212"/>
      <c r="P228" s="212"/>
      <c r="Q228" s="212"/>
      <c r="R228" s="212"/>
      <c r="S228" s="212">
        <f t="shared" si="12"/>
        <v>25000000</v>
      </c>
    </row>
    <row r="229" spans="1:19" ht="30.6">
      <c r="A229" s="663"/>
      <c r="B229" s="665"/>
      <c r="C229" s="210" t="s">
        <v>1083</v>
      </c>
      <c r="D229" s="210" t="s">
        <v>1083</v>
      </c>
      <c r="E229" s="211">
        <v>1</v>
      </c>
      <c r="F229" s="212">
        <v>50000000</v>
      </c>
      <c r="G229" s="212">
        <f t="shared" si="10"/>
        <v>50000000</v>
      </c>
      <c r="H229" s="212">
        <v>30000000</v>
      </c>
      <c r="I229" s="212"/>
      <c r="J229" s="212"/>
      <c r="K229" s="212"/>
      <c r="L229" s="212"/>
      <c r="M229" s="212"/>
      <c r="N229" s="212"/>
      <c r="O229" s="212"/>
      <c r="P229" s="212"/>
      <c r="Q229" s="212"/>
      <c r="R229" s="212"/>
      <c r="S229" s="212">
        <f t="shared" si="12"/>
        <v>30000000</v>
      </c>
    </row>
    <row r="230" spans="1:19" ht="20.45">
      <c r="A230" s="663"/>
      <c r="B230" s="665"/>
      <c r="C230" s="210" t="s">
        <v>1086</v>
      </c>
      <c r="D230" s="210" t="s">
        <v>1088</v>
      </c>
      <c r="E230" s="211">
        <v>1</v>
      </c>
      <c r="F230" s="212">
        <v>500000000</v>
      </c>
      <c r="G230" s="212">
        <f t="shared" si="10"/>
        <v>500000000</v>
      </c>
      <c r="H230" s="212"/>
      <c r="I230" s="212"/>
      <c r="J230" s="212"/>
      <c r="K230" s="212"/>
      <c r="L230" s="212"/>
      <c r="M230" s="212"/>
      <c r="N230" s="212"/>
      <c r="O230" s="212"/>
      <c r="P230" s="212"/>
      <c r="Q230" s="212"/>
      <c r="R230" s="212"/>
      <c r="S230" s="212">
        <f t="shared" si="12"/>
        <v>0</v>
      </c>
    </row>
    <row r="231" spans="1:19" ht="20.45">
      <c r="A231" s="663"/>
      <c r="B231" s="665"/>
      <c r="C231" s="210" t="s">
        <v>1086</v>
      </c>
      <c r="D231" s="210" t="s">
        <v>1089</v>
      </c>
      <c r="E231" s="211">
        <v>1</v>
      </c>
      <c r="F231" s="212">
        <v>300000000</v>
      </c>
      <c r="G231" s="212">
        <f t="shared" si="10"/>
        <v>300000000</v>
      </c>
      <c r="H231" s="212">
        <v>150000000</v>
      </c>
      <c r="I231" s="212"/>
      <c r="J231" s="212"/>
      <c r="K231" s="212"/>
      <c r="L231" s="212"/>
      <c r="M231" s="212"/>
      <c r="N231" s="212"/>
      <c r="O231" s="212"/>
      <c r="P231" s="212"/>
      <c r="Q231" s="212"/>
      <c r="R231" s="212"/>
      <c r="S231" s="212">
        <f t="shared" si="12"/>
        <v>150000000</v>
      </c>
    </row>
    <row r="232" spans="1:19" ht="30.6">
      <c r="A232" s="663"/>
      <c r="B232" s="665"/>
      <c r="C232" s="210" t="s">
        <v>1075</v>
      </c>
      <c r="D232" s="210" t="s">
        <v>1076</v>
      </c>
      <c r="E232" s="211">
        <v>1</v>
      </c>
      <c r="F232" s="212">
        <v>70000000</v>
      </c>
      <c r="G232" s="212">
        <f t="shared" si="10"/>
        <v>70000000</v>
      </c>
      <c r="H232" s="212"/>
      <c r="I232" s="212"/>
      <c r="J232" s="212"/>
      <c r="K232" s="212"/>
      <c r="L232" s="212"/>
      <c r="M232" s="212"/>
      <c r="N232" s="212"/>
      <c r="O232" s="212"/>
      <c r="P232" s="212"/>
      <c r="Q232" s="212"/>
      <c r="R232" s="212"/>
      <c r="S232" s="212">
        <f t="shared" si="12"/>
        <v>0</v>
      </c>
    </row>
    <row r="233" spans="1:19" ht="20.45">
      <c r="A233" s="663"/>
      <c r="B233" s="665"/>
      <c r="C233" s="210" t="s">
        <v>1091</v>
      </c>
      <c r="D233" s="210" t="s">
        <v>1093</v>
      </c>
      <c r="E233" s="211">
        <v>1</v>
      </c>
      <c r="F233" s="212">
        <v>80000000</v>
      </c>
      <c r="G233" s="212">
        <f t="shared" si="10"/>
        <v>80000000</v>
      </c>
      <c r="H233" s="212"/>
      <c r="I233" s="212"/>
      <c r="J233" s="212"/>
      <c r="K233" s="212"/>
      <c r="L233" s="212"/>
      <c r="M233" s="212">
        <v>40000000</v>
      </c>
      <c r="N233" s="212"/>
      <c r="O233" s="212"/>
      <c r="P233" s="212"/>
      <c r="Q233" s="212"/>
      <c r="R233" s="212"/>
      <c r="S233" s="212">
        <f t="shared" si="12"/>
        <v>40000000</v>
      </c>
    </row>
    <row r="234" spans="1:19" ht="20.45">
      <c r="A234" s="663"/>
      <c r="B234" s="665"/>
      <c r="C234" s="210" t="s">
        <v>1262</v>
      </c>
      <c r="D234" s="210" t="s">
        <v>1264</v>
      </c>
      <c r="E234" s="211">
        <v>1</v>
      </c>
      <c r="F234" s="212">
        <v>500000000</v>
      </c>
      <c r="G234" s="212">
        <f t="shared" si="10"/>
        <v>500000000</v>
      </c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2">
        <f t="shared" si="12"/>
        <v>0</v>
      </c>
    </row>
    <row r="235" spans="1:19" ht="20.45">
      <c r="A235" s="663"/>
      <c r="B235" s="665"/>
      <c r="C235" s="210" t="s">
        <v>1262</v>
      </c>
      <c r="D235" s="210" t="s">
        <v>1266</v>
      </c>
      <c r="E235" s="211">
        <v>1</v>
      </c>
      <c r="F235" s="212">
        <v>100000000</v>
      </c>
      <c r="G235" s="212">
        <f t="shared" si="10"/>
        <v>100000000</v>
      </c>
      <c r="H235" s="212">
        <v>50000000</v>
      </c>
      <c r="I235" s="212"/>
      <c r="J235" s="212"/>
      <c r="K235" s="212"/>
      <c r="L235" s="212"/>
      <c r="M235" s="212"/>
      <c r="N235" s="212"/>
      <c r="O235" s="212"/>
      <c r="P235" s="212"/>
      <c r="Q235" s="212"/>
      <c r="R235" s="212"/>
      <c r="S235" s="212">
        <f t="shared" si="12"/>
        <v>50000000</v>
      </c>
    </row>
    <row r="236" spans="1:19" ht="20.45">
      <c r="A236" s="663"/>
      <c r="B236" s="665"/>
      <c r="C236" s="210" t="s">
        <v>1262</v>
      </c>
      <c r="D236" s="210" t="s">
        <v>1268</v>
      </c>
      <c r="E236" s="211">
        <v>1</v>
      </c>
      <c r="F236" s="212">
        <v>120000000</v>
      </c>
      <c r="G236" s="212">
        <f t="shared" si="10"/>
        <v>120000000</v>
      </c>
      <c r="H236" s="212"/>
      <c r="I236" s="212"/>
      <c r="J236" s="212"/>
      <c r="K236" s="212"/>
      <c r="L236" s="212"/>
      <c r="M236" s="212">
        <v>60000000</v>
      </c>
      <c r="N236" s="212"/>
      <c r="O236" s="212"/>
      <c r="P236" s="212"/>
      <c r="Q236" s="212"/>
      <c r="R236" s="212"/>
      <c r="S236" s="212">
        <f t="shared" si="12"/>
        <v>60000000</v>
      </c>
    </row>
    <row r="237" spans="1:19" ht="20.45">
      <c r="A237" s="663"/>
      <c r="B237" s="665"/>
      <c r="C237" s="210" t="s">
        <v>1262</v>
      </c>
      <c r="D237" s="210" t="s">
        <v>1270</v>
      </c>
      <c r="E237" s="211">
        <v>1</v>
      </c>
      <c r="F237" s="212">
        <v>400000000</v>
      </c>
      <c r="G237" s="212">
        <f t="shared" si="10"/>
        <v>400000000</v>
      </c>
      <c r="H237" s="212">
        <v>200000000</v>
      </c>
      <c r="I237" s="212"/>
      <c r="J237" s="212"/>
      <c r="K237" s="212"/>
      <c r="L237" s="212"/>
      <c r="M237" s="212"/>
      <c r="N237" s="212"/>
      <c r="O237" s="212"/>
      <c r="P237" s="212"/>
      <c r="Q237" s="212"/>
      <c r="R237" s="212"/>
      <c r="S237" s="212">
        <f t="shared" si="12"/>
        <v>200000000</v>
      </c>
    </row>
    <row r="238" spans="1:19" ht="20.45">
      <c r="A238" s="663"/>
      <c r="B238" s="665"/>
      <c r="C238" s="210" t="s">
        <v>1097</v>
      </c>
      <c r="D238" s="214" t="s">
        <v>1097</v>
      </c>
      <c r="E238" s="211">
        <v>1</v>
      </c>
      <c r="F238" s="212">
        <v>700000000</v>
      </c>
      <c r="G238" s="212">
        <f t="shared" si="10"/>
        <v>700000000</v>
      </c>
      <c r="H238" s="212">
        <v>300000000</v>
      </c>
      <c r="I238" s="212"/>
      <c r="J238" s="212"/>
      <c r="K238" s="212"/>
      <c r="L238" s="212"/>
      <c r="M238" s="212"/>
      <c r="N238" s="212"/>
      <c r="O238" s="212"/>
      <c r="P238" s="212"/>
      <c r="Q238" s="212"/>
      <c r="R238" s="212"/>
      <c r="S238" s="212">
        <f t="shared" si="12"/>
        <v>300000000</v>
      </c>
    </row>
    <row r="239" spans="1:19" ht="20.45">
      <c r="A239" s="663"/>
      <c r="B239" s="665"/>
      <c r="C239" s="210" t="s">
        <v>1100</v>
      </c>
      <c r="D239" s="214" t="s">
        <v>1100</v>
      </c>
      <c r="E239" s="211">
        <v>1</v>
      </c>
      <c r="F239" s="212">
        <v>2312000000</v>
      </c>
      <c r="G239" s="212">
        <f t="shared" si="10"/>
        <v>2312000000</v>
      </c>
      <c r="H239" s="212">
        <v>300000000</v>
      </c>
      <c r="I239" s="212"/>
      <c r="J239" s="212"/>
      <c r="K239" s="212"/>
      <c r="L239" s="212"/>
      <c r="M239" s="212"/>
      <c r="N239" s="212"/>
      <c r="O239" s="212"/>
      <c r="P239" s="212"/>
      <c r="Q239" s="212"/>
      <c r="R239" s="212"/>
      <c r="S239" s="212">
        <f t="shared" si="12"/>
        <v>300000000</v>
      </c>
    </row>
    <row r="240" spans="1:19" ht="20.45">
      <c r="A240" s="663"/>
      <c r="B240" s="665"/>
      <c r="C240" s="210" t="s">
        <v>1103</v>
      </c>
      <c r="D240" s="214" t="s">
        <v>1103</v>
      </c>
      <c r="E240" s="211">
        <v>1</v>
      </c>
      <c r="F240" s="212">
        <v>1201000000</v>
      </c>
      <c r="G240" s="212">
        <f t="shared" si="10"/>
        <v>1201000000</v>
      </c>
      <c r="H240" s="212">
        <v>500000000</v>
      </c>
      <c r="I240" s="212"/>
      <c r="J240" s="212"/>
      <c r="K240" s="212"/>
      <c r="L240" s="212"/>
      <c r="M240" s="212"/>
      <c r="N240" s="212"/>
      <c r="O240" s="212"/>
      <c r="P240" s="212"/>
      <c r="Q240" s="212"/>
      <c r="R240" s="212"/>
      <c r="S240" s="212">
        <f t="shared" si="12"/>
        <v>500000000</v>
      </c>
    </row>
    <row r="241" spans="1:19" ht="20.45">
      <c r="A241" s="663"/>
      <c r="B241" s="666"/>
      <c r="C241" s="210" t="s">
        <v>1106</v>
      </c>
      <c r="D241" s="214" t="s">
        <v>1106</v>
      </c>
      <c r="E241" s="211">
        <v>1</v>
      </c>
      <c r="F241" s="212">
        <v>1900000000</v>
      </c>
      <c r="G241" s="212">
        <f t="shared" si="10"/>
        <v>1900000000</v>
      </c>
      <c r="H241" s="212">
        <v>250000000</v>
      </c>
      <c r="I241" s="212"/>
      <c r="J241" s="212"/>
      <c r="K241" s="212"/>
      <c r="L241" s="212"/>
      <c r="M241" s="212"/>
      <c r="N241" s="212"/>
      <c r="O241" s="212"/>
      <c r="P241" s="212"/>
      <c r="Q241" s="212"/>
      <c r="R241" s="212"/>
      <c r="S241" s="212">
        <f t="shared" si="12"/>
        <v>250000000</v>
      </c>
    </row>
    <row r="242" spans="1:19" ht="40.9">
      <c r="A242" s="663"/>
      <c r="B242" s="668" t="s">
        <v>671</v>
      </c>
      <c r="C242" s="210" t="s">
        <v>1123</v>
      </c>
      <c r="D242" s="210" t="s">
        <v>1125</v>
      </c>
      <c r="E242" s="211">
        <v>1</v>
      </c>
      <c r="F242" s="212">
        <v>60000000</v>
      </c>
      <c r="G242" s="212">
        <f t="shared" si="10"/>
        <v>60000000</v>
      </c>
      <c r="H242" s="212"/>
      <c r="I242" s="212"/>
      <c r="J242" s="212"/>
      <c r="K242" s="212"/>
      <c r="L242" s="212"/>
      <c r="M242" s="212"/>
      <c r="N242" s="212"/>
      <c r="O242" s="212"/>
      <c r="P242" s="212"/>
      <c r="Q242" s="212"/>
      <c r="R242" s="212"/>
      <c r="S242" s="212">
        <f t="shared" si="12"/>
        <v>0</v>
      </c>
    </row>
    <row r="243" spans="1:19" ht="30.6">
      <c r="A243" s="663"/>
      <c r="B243" s="665"/>
      <c r="C243" s="210" t="s">
        <v>1127</v>
      </c>
      <c r="D243" s="214" t="s">
        <v>1129</v>
      </c>
      <c r="E243" s="211">
        <v>1</v>
      </c>
      <c r="F243" s="212">
        <v>100000000</v>
      </c>
      <c r="G243" s="212">
        <f t="shared" si="10"/>
        <v>100000000</v>
      </c>
      <c r="H243" s="212">
        <v>50000000</v>
      </c>
      <c r="I243" s="212"/>
      <c r="J243" s="212"/>
      <c r="K243" s="212"/>
      <c r="L243" s="212"/>
      <c r="M243" s="212"/>
      <c r="N243" s="212"/>
      <c r="O243" s="212"/>
      <c r="P243" s="212"/>
      <c r="Q243" s="212"/>
      <c r="R243" s="212"/>
      <c r="S243" s="212">
        <f t="shared" si="12"/>
        <v>50000000</v>
      </c>
    </row>
    <row r="244" spans="1:19" ht="20.45">
      <c r="A244" s="663"/>
      <c r="B244" s="665"/>
      <c r="C244" s="210" t="s">
        <v>1131</v>
      </c>
      <c r="D244" s="214" t="s">
        <v>1133</v>
      </c>
      <c r="E244" s="211">
        <v>1</v>
      </c>
      <c r="F244" s="212">
        <v>60000000</v>
      </c>
      <c r="G244" s="212">
        <f t="shared" si="10"/>
        <v>60000000</v>
      </c>
      <c r="H244" s="212">
        <v>25000000</v>
      </c>
      <c r="I244" s="212"/>
      <c r="J244" s="212"/>
      <c r="K244" s="212"/>
      <c r="L244" s="212"/>
      <c r="M244" s="212"/>
      <c r="N244" s="212"/>
      <c r="O244" s="212"/>
      <c r="P244" s="212"/>
      <c r="Q244" s="212"/>
      <c r="R244" s="212"/>
      <c r="S244" s="212">
        <f t="shared" si="12"/>
        <v>25000000</v>
      </c>
    </row>
    <row r="245" spans="1:19" ht="20.45">
      <c r="A245" s="663"/>
      <c r="B245" s="665"/>
      <c r="C245" s="214" t="s">
        <v>1135</v>
      </c>
      <c r="D245" s="214" t="s">
        <v>1137</v>
      </c>
      <c r="E245" s="211">
        <v>1</v>
      </c>
      <c r="F245" s="212">
        <v>25000000</v>
      </c>
      <c r="G245" s="212">
        <f t="shared" si="10"/>
        <v>25000000</v>
      </c>
      <c r="H245" s="212"/>
      <c r="I245" s="212"/>
      <c r="J245" s="212"/>
      <c r="K245" s="212"/>
      <c r="L245" s="212"/>
      <c r="M245" s="212"/>
      <c r="N245" s="212"/>
      <c r="O245" s="212"/>
      <c r="P245" s="212"/>
      <c r="Q245" s="212"/>
      <c r="R245" s="212"/>
      <c r="S245" s="212">
        <f t="shared" si="12"/>
        <v>0</v>
      </c>
    </row>
    <row r="246" spans="1:19" ht="20.45">
      <c r="A246" s="663"/>
      <c r="B246" s="665"/>
      <c r="C246" s="214" t="s">
        <v>803</v>
      </c>
      <c r="D246" s="214" t="s">
        <v>718</v>
      </c>
      <c r="E246" s="211">
        <v>1</v>
      </c>
      <c r="F246" s="212">
        <v>25000000</v>
      </c>
      <c r="G246" s="212">
        <f t="shared" si="10"/>
        <v>25000000</v>
      </c>
      <c r="H246" s="212"/>
      <c r="I246" s="212"/>
      <c r="J246" s="212"/>
      <c r="K246" s="212"/>
      <c r="L246" s="212"/>
      <c r="M246" s="212"/>
      <c r="N246" s="212"/>
      <c r="O246" s="212"/>
      <c r="P246" s="212"/>
      <c r="Q246" s="212"/>
      <c r="R246" s="212"/>
      <c r="S246" s="212">
        <f t="shared" si="12"/>
        <v>0</v>
      </c>
    </row>
    <row r="247" spans="1:19" ht="20.45">
      <c r="A247" s="663"/>
      <c r="B247" s="665"/>
      <c r="C247" s="214" t="s">
        <v>1141</v>
      </c>
      <c r="D247" s="214" t="s">
        <v>1143</v>
      </c>
      <c r="E247" s="211">
        <v>1</v>
      </c>
      <c r="F247" s="212">
        <v>60000000</v>
      </c>
      <c r="G247" s="212">
        <f t="shared" si="10"/>
        <v>60000000</v>
      </c>
      <c r="H247" s="212"/>
      <c r="I247" s="212"/>
      <c r="J247" s="212"/>
      <c r="K247" s="212"/>
      <c r="L247" s="212"/>
      <c r="M247" s="212"/>
      <c r="N247" s="212"/>
      <c r="O247" s="212"/>
      <c r="P247" s="212"/>
      <c r="Q247" s="212"/>
      <c r="R247" s="212"/>
      <c r="S247" s="212">
        <f t="shared" si="12"/>
        <v>0</v>
      </c>
    </row>
    <row r="248" spans="1:19" ht="30.6">
      <c r="A248" s="663"/>
      <c r="B248" s="665"/>
      <c r="C248" s="210" t="s">
        <v>1149</v>
      </c>
      <c r="D248" s="214" t="s">
        <v>1151</v>
      </c>
      <c r="E248" s="211">
        <v>1</v>
      </c>
      <c r="F248" s="212">
        <v>80000000</v>
      </c>
      <c r="G248" s="212">
        <f t="shared" si="10"/>
        <v>80000000</v>
      </c>
      <c r="H248" s="212"/>
      <c r="I248" s="212"/>
      <c r="J248" s="212"/>
      <c r="K248" s="212"/>
      <c r="L248" s="212"/>
      <c r="M248" s="212"/>
      <c r="N248" s="212"/>
      <c r="O248" s="212"/>
      <c r="P248" s="212"/>
      <c r="Q248" s="212"/>
      <c r="R248" s="212"/>
      <c r="S248" s="212">
        <f t="shared" si="12"/>
        <v>0</v>
      </c>
    </row>
    <row r="249" spans="1:19" ht="20.45">
      <c r="A249" s="663"/>
      <c r="B249" s="665"/>
      <c r="C249" s="210" t="s">
        <v>1141</v>
      </c>
      <c r="D249" s="210" t="s">
        <v>1143</v>
      </c>
      <c r="E249" s="211">
        <v>1</v>
      </c>
      <c r="F249" s="212">
        <v>60000000</v>
      </c>
      <c r="G249" s="212">
        <f t="shared" si="10"/>
        <v>60000000</v>
      </c>
      <c r="H249" s="212">
        <v>30000000</v>
      </c>
      <c r="I249" s="212"/>
      <c r="J249" s="212"/>
      <c r="K249" s="212"/>
      <c r="L249" s="212"/>
      <c r="M249" s="212"/>
      <c r="N249" s="212"/>
      <c r="O249" s="212"/>
      <c r="P249" s="212"/>
      <c r="Q249" s="212"/>
      <c r="R249" s="212"/>
      <c r="S249" s="212">
        <f t="shared" si="12"/>
        <v>30000000</v>
      </c>
    </row>
    <row r="250" spans="1:19" ht="20.45">
      <c r="A250" s="663"/>
      <c r="B250" s="665"/>
      <c r="C250" s="210" t="s">
        <v>1141</v>
      </c>
      <c r="D250" s="210" t="s">
        <v>1153</v>
      </c>
      <c r="E250" s="211">
        <v>2</v>
      </c>
      <c r="F250" s="212">
        <v>10000000</v>
      </c>
      <c r="G250" s="212">
        <f t="shared" si="10"/>
        <v>20000000</v>
      </c>
      <c r="H250" s="212">
        <v>10000000</v>
      </c>
      <c r="I250" s="212"/>
      <c r="J250" s="212"/>
      <c r="K250" s="212"/>
      <c r="L250" s="212"/>
      <c r="M250" s="212"/>
      <c r="N250" s="212"/>
      <c r="O250" s="212"/>
      <c r="P250" s="212"/>
      <c r="Q250" s="212"/>
      <c r="R250" s="212"/>
      <c r="S250" s="212">
        <f t="shared" si="12"/>
        <v>10000000</v>
      </c>
    </row>
    <row r="251" spans="1:19" ht="20.45">
      <c r="A251" s="663"/>
      <c r="B251" s="665"/>
      <c r="C251" s="210" t="s">
        <v>1155</v>
      </c>
      <c r="D251" s="210" t="s">
        <v>1157</v>
      </c>
      <c r="E251" s="211">
        <v>1</v>
      </c>
      <c r="F251" s="212">
        <v>45000000</v>
      </c>
      <c r="G251" s="212">
        <f t="shared" si="10"/>
        <v>45000000</v>
      </c>
      <c r="H251" s="212">
        <v>20000000</v>
      </c>
      <c r="I251" s="212"/>
      <c r="J251" s="212"/>
      <c r="K251" s="212"/>
      <c r="L251" s="212"/>
      <c r="M251" s="212"/>
      <c r="N251" s="212"/>
      <c r="O251" s="212"/>
      <c r="P251" s="212"/>
      <c r="Q251" s="212"/>
      <c r="R251" s="212"/>
      <c r="S251" s="212">
        <f t="shared" si="12"/>
        <v>20000000</v>
      </c>
    </row>
    <row r="252" spans="1:19" ht="20.45">
      <c r="A252" s="663"/>
      <c r="B252" s="665"/>
      <c r="C252" s="210" t="s">
        <v>1159</v>
      </c>
      <c r="D252" s="214" t="s">
        <v>1133</v>
      </c>
      <c r="E252" s="211">
        <v>1</v>
      </c>
      <c r="F252" s="212">
        <v>30000000</v>
      </c>
      <c r="G252" s="212">
        <f t="shared" si="10"/>
        <v>30000000</v>
      </c>
      <c r="H252" s="212"/>
      <c r="I252" s="212"/>
      <c r="J252" s="212"/>
      <c r="K252" s="212"/>
      <c r="L252" s="212"/>
      <c r="M252" s="212"/>
      <c r="N252" s="212"/>
      <c r="O252" s="212"/>
      <c r="P252" s="212"/>
      <c r="Q252" s="212"/>
      <c r="R252" s="212"/>
      <c r="S252" s="212">
        <f t="shared" si="12"/>
        <v>0</v>
      </c>
    </row>
    <row r="253" spans="1:19" ht="20.45">
      <c r="A253" s="663"/>
      <c r="B253" s="665"/>
      <c r="C253" s="210" t="s">
        <v>1162</v>
      </c>
      <c r="D253" s="210" t="s">
        <v>1164</v>
      </c>
      <c r="E253" s="211">
        <v>1</v>
      </c>
      <c r="F253" s="212">
        <v>50000000</v>
      </c>
      <c r="G253" s="212">
        <f t="shared" si="10"/>
        <v>50000000</v>
      </c>
      <c r="H253" s="212">
        <v>30000000</v>
      </c>
      <c r="I253" s="212"/>
      <c r="J253" s="212"/>
      <c r="K253" s="212"/>
      <c r="L253" s="212"/>
      <c r="M253" s="212"/>
      <c r="N253" s="212"/>
      <c r="O253" s="212"/>
      <c r="P253" s="212"/>
      <c r="Q253" s="212"/>
      <c r="R253" s="212"/>
      <c r="S253" s="212">
        <f t="shared" si="12"/>
        <v>30000000</v>
      </c>
    </row>
    <row r="254" spans="1:19">
      <c r="A254" s="663"/>
      <c r="B254" s="665"/>
      <c r="C254" s="210" t="s">
        <v>695</v>
      </c>
      <c r="D254" s="210" t="s">
        <v>1273</v>
      </c>
      <c r="E254" s="211">
        <v>1</v>
      </c>
      <c r="F254" s="212">
        <v>30000000</v>
      </c>
      <c r="G254" s="212">
        <f t="shared" si="10"/>
        <v>30000000</v>
      </c>
      <c r="H254" s="212">
        <v>10000000</v>
      </c>
      <c r="I254" s="212"/>
      <c r="J254" s="212"/>
      <c r="K254" s="212"/>
      <c r="L254" s="212"/>
      <c r="M254" s="212"/>
      <c r="N254" s="212"/>
      <c r="O254" s="212"/>
      <c r="P254" s="212"/>
      <c r="Q254" s="212"/>
      <c r="R254" s="212"/>
      <c r="S254" s="212">
        <f t="shared" si="12"/>
        <v>10000000</v>
      </c>
    </row>
    <row r="255" spans="1:19" ht="20.45">
      <c r="A255" s="663"/>
      <c r="B255" s="665"/>
      <c r="C255" s="210" t="s">
        <v>1168</v>
      </c>
      <c r="D255" s="210" t="s">
        <v>1170</v>
      </c>
      <c r="E255" s="211">
        <v>3</v>
      </c>
      <c r="F255" s="212">
        <v>5000000</v>
      </c>
      <c r="G255" s="212">
        <f t="shared" si="10"/>
        <v>15000000</v>
      </c>
      <c r="H255" s="212">
        <v>5000000</v>
      </c>
      <c r="I255" s="212"/>
      <c r="J255" s="212"/>
      <c r="K255" s="212"/>
      <c r="L255" s="212"/>
      <c r="M255" s="212"/>
      <c r="N255" s="212"/>
      <c r="O255" s="212"/>
      <c r="P255" s="212"/>
      <c r="Q255" s="212"/>
      <c r="R255" s="212"/>
      <c r="S255" s="212">
        <f t="shared" si="12"/>
        <v>5000000</v>
      </c>
    </row>
    <row r="256" spans="1:19" ht="20.45">
      <c r="A256" s="663"/>
      <c r="B256" s="666"/>
      <c r="C256" s="210" t="s">
        <v>1168</v>
      </c>
      <c r="D256" s="210" t="s">
        <v>1172</v>
      </c>
      <c r="E256" s="211">
        <v>1</v>
      </c>
      <c r="F256" s="212">
        <v>30000000</v>
      </c>
      <c r="G256" s="212">
        <f t="shared" si="10"/>
        <v>30000000</v>
      </c>
      <c r="H256" s="212">
        <v>10000000</v>
      </c>
      <c r="I256" s="212"/>
      <c r="J256" s="212"/>
      <c r="K256" s="212"/>
      <c r="L256" s="212"/>
      <c r="M256" s="212"/>
      <c r="N256" s="212"/>
      <c r="O256" s="212"/>
      <c r="P256" s="212"/>
      <c r="Q256" s="212"/>
      <c r="R256" s="212"/>
      <c r="S256" s="212">
        <f t="shared" si="12"/>
        <v>10000000</v>
      </c>
    </row>
    <row r="257" spans="1:19" ht="22.5" customHeight="1">
      <c r="A257" s="663"/>
      <c r="B257" s="668" t="s">
        <v>1108</v>
      </c>
      <c r="C257" s="210" t="s">
        <v>650</v>
      </c>
      <c r="D257" s="210" t="s">
        <v>651</v>
      </c>
      <c r="E257" s="211">
        <v>1</v>
      </c>
      <c r="F257" s="212">
        <v>100000000</v>
      </c>
      <c r="G257" s="212">
        <f t="shared" si="10"/>
        <v>100000000</v>
      </c>
      <c r="H257" s="212"/>
      <c r="I257" s="212"/>
      <c r="J257" s="212"/>
      <c r="K257" s="212"/>
      <c r="L257" s="212"/>
      <c r="M257" s="212">
        <v>50000000</v>
      </c>
      <c r="N257" s="212"/>
      <c r="O257" s="212"/>
      <c r="P257" s="212"/>
      <c r="Q257" s="212"/>
      <c r="R257" s="212"/>
      <c r="S257" s="212">
        <f t="shared" si="12"/>
        <v>50000000</v>
      </c>
    </row>
    <row r="258" spans="1:19" ht="30.6">
      <c r="A258" s="663"/>
      <c r="B258" s="665"/>
      <c r="C258" s="210" t="s">
        <v>650</v>
      </c>
      <c r="D258" s="210" t="s">
        <v>652</v>
      </c>
      <c r="E258" s="211">
        <v>1</v>
      </c>
      <c r="F258" s="212">
        <v>150000000</v>
      </c>
      <c r="G258" s="212">
        <f t="shared" si="10"/>
        <v>150000000</v>
      </c>
      <c r="H258" s="212"/>
      <c r="I258" s="212"/>
      <c r="J258" s="212"/>
      <c r="K258" s="212"/>
      <c r="L258" s="212"/>
      <c r="M258" s="212">
        <v>90000000</v>
      </c>
      <c r="N258" s="212"/>
      <c r="O258" s="212"/>
      <c r="P258" s="212"/>
      <c r="Q258" s="212"/>
      <c r="R258" s="212"/>
      <c r="S258" s="212">
        <f t="shared" si="12"/>
        <v>90000000</v>
      </c>
    </row>
    <row r="259" spans="1:19" ht="30.6">
      <c r="A259" s="663"/>
      <c r="B259" s="665"/>
      <c r="C259" s="210" t="s">
        <v>653</v>
      </c>
      <c r="D259" s="210" t="s">
        <v>654</v>
      </c>
      <c r="E259" s="211">
        <v>20</v>
      </c>
      <c r="F259" s="212">
        <v>1500000</v>
      </c>
      <c r="G259" s="212">
        <f t="shared" si="10"/>
        <v>30000000</v>
      </c>
      <c r="H259" s="212"/>
      <c r="I259" s="212"/>
      <c r="J259" s="212"/>
      <c r="K259" s="212"/>
      <c r="L259" s="212"/>
      <c r="M259" s="212">
        <v>15000000</v>
      </c>
      <c r="N259" s="212"/>
      <c r="O259" s="212"/>
      <c r="P259" s="212"/>
      <c r="Q259" s="212"/>
      <c r="R259" s="212"/>
      <c r="S259" s="212">
        <f t="shared" si="12"/>
        <v>15000000</v>
      </c>
    </row>
    <row r="260" spans="1:19" ht="40.9">
      <c r="A260" s="663"/>
      <c r="B260" s="665"/>
      <c r="C260" s="210" t="s">
        <v>655</v>
      </c>
      <c r="D260" s="210" t="s">
        <v>656</v>
      </c>
      <c r="E260" s="211">
        <v>100</v>
      </c>
      <c r="F260" s="212">
        <v>900000</v>
      </c>
      <c r="G260" s="212">
        <f>+E260*F260</f>
        <v>90000000</v>
      </c>
      <c r="H260" s="212"/>
      <c r="I260" s="212"/>
      <c r="J260" s="212">
        <v>30000000</v>
      </c>
      <c r="K260" s="212"/>
      <c r="L260" s="212"/>
      <c r="M260" s="212"/>
      <c r="N260" s="212"/>
      <c r="O260" s="212"/>
      <c r="P260" s="212"/>
      <c r="Q260" s="212"/>
      <c r="R260" s="212"/>
      <c r="S260" s="212">
        <f t="shared" si="12"/>
        <v>30000000</v>
      </c>
    </row>
    <row r="261" spans="1:19">
      <c r="A261" s="663"/>
      <c r="B261" s="668" t="s">
        <v>1066</v>
      </c>
      <c r="C261" s="206" t="s">
        <v>643</v>
      </c>
      <c r="D261" s="206" t="s">
        <v>644</v>
      </c>
      <c r="E261" s="207">
        <v>1</v>
      </c>
      <c r="F261" s="208">
        <v>30000000</v>
      </c>
      <c r="G261" s="208">
        <f>+E261*F261</f>
        <v>30000000</v>
      </c>
      <c r="H261" s="208"/>
      <c r="I261" s="208"/>
      <c r="J261" s="208"/>
      <c r="K261" s="208"/>
      <c r="L261" s="208"/>
      <c r="M261" s="208"/>
      <c r="N261" s="208"/>
      <c r="O261" s="208"/>
      <c r="P261" s="208"/>
      <c r="Q261" s="208"/>
      <c r="R261" s="208"/>
      <c r="S261" s="212">
        <f t="shared" si="12"/>
        <v>0</v>
      </c>
    </row>
    <row r="262" spans="1:19" ht="30.6">
      <c r="A262" s="663"/>
      <c r="B262" s="665"/>
      <c r="C262" s="210" t="s">
        <v>620</v>
      </c>
      <c r="D262" s="210" t="s">
        <v>185</v>
      </c>
      <c r="E262" s="211">
        <v>1</v>
      </c>
      <c r="F262" s="212">
        <v>20000000</v>
      </c>
      <c r="G262" s="212">
        <f>+E262*F262</f>
        <v>20000000</v>
      </c>
      <c r="H262" s="212">
        <v>10000000</v>
      </c>
      <c r="I262" s="212"/>
      <c r="J262" s="212"/>
      <c r="K262" s="212"/>
      <c r="L262" s="212"/>
      <c r="M262" s="212"/>
      <c r="N262" s="212"/>
      <c r="O262" s="212"/>
      <c r="P262" s="212"/>
      <c r="Q262" s="212"/>
      <c r="R262" s="212"/>
      <c r="S262" s="212">
        <f t="shared" si="12"/>
        <v>10000000</v>
      </c>
    </row>
    <row r="263" spans="1:19" ht="31.15" thickBot="1">
      <c r="A263" s="664"/>
      <c r="B263" s="667"/>
      <c r="C263" s="217" t="s">
        <v>621</v>
      </c>
      <c r="D263" s="217" t="s">
        <v>1071</v>
      </c>
      <c r="E263" s="218">
        <v>1</v>
      </c>
      <c r="F263" s="219">
        <v>96000000</v>
      </c>
      <c r="G263" s="219">
        <f>+E263*F263</f>
        <v>96000000</v>
      </c>
      <c r="H263" s="219"/>
      <c r="I263" s="219"/>
      <c r="J263" s="219"/>
      <c r="K263" s="219"/>
      <c r="L263" s="219"/>
      <c r="M263" s="219">
        <v>24000000</v>
      </c>
      <c r="N263" s="219"/>
      <c r="O263" s="219"/>
      <c r="P263" s="219"/>
      <c r="Q263" s="219"/>
      <c r="R263" s="219"/>
      <c r="S263" s="220">
        <f>SUM(H263:R263)</f>
        <v>24000000</v>
      </c>
    </row>
    <row r="264" spans="1:19" ht="10.9" thickBot="1">
      <c r="A264" s="669" t="s">
        <v>1274</v>
      </c>
      <c r="B264" s="670"/>
      <c r="C264" s="670"/>
      <c r="D264" s="670"/>
      <c r="E264" s="670"/>
      <c r="F264" s="671"/>
      <c r="G264" s="221">
        <f t="shared" ref="G264:S264" si="13">SUM(G220:G263)</f>
        <v>9870000000</v>
      </c>
      <c r="H264" s="221">
        <f t="shared" si="13"/>
        <v>2050000000</v>
      </c>
      <c r="I264" s="221">
        <f t="shared" si="13"/>
        <v>0</v>
      </c>
      <c r="J264" s="221">
        <f t="shared" si="13"/>
        <v>30000000</v>
      </c>
      <c r="K264" s="221">
        <f t="shared" si="13"/>
        <v>30000000</v>
      </c>
      <c r="L264" s="221">
        <f t="shared" si="13"/>
        <v>0</v>
      </c>
      <c r="M264" s="221">
        <f t="shared" si="13"/>
        <v>339000000</v>
      </c>
      <c r="N264" s="221">
        <f t="shared" si="13"/>
        <v>0</v>
      </c>
      <c r="O264" s="221">
        <f t="shared" si="13"/>
        <v>0</v>
      </c>
      <c r="P264" s="221">
        <f t="shared" si="13"/>
        <v>0</v>
      </c>
      <c r="Q264" s="221">
        <f t="shared" si="13"/>
        <v>0</v>
      </c>
      <c r="R264" s="221">
        <f t="shared" si="13"/>
        <v>0</v>
      </c>
      <c r="S264" s="221">
        <f t="shared" si="13"/>
        <v>2449000000</v>
      </c>
    </row>
    <row r="265" spans="1:19" ht="10.9" thickBot="1">
      <c r="A265" s="672" t="s">
        <v>1275</v>
      </c>
      <c r="B265" s="673"/>
      <c r="C265" s="673"/>
      <c r="D265" s="673"/>
      <c r="E265" s="673"/>
      <c r="F265" s="674"/>
      <c r="G265" s="222">
        <f t="shared" ref="G265:S265" si="14">+G37+G175+G219+G264</f>
        <v>234173510197.77002</v>
      </c>
      <c r="H265" s="222">
        <f t="shared" si="14"/>
        <v>14634921000</v>
      </c>
      <c r="I265" s="222">
        <f t="shared" si="14"/>
        <v>2480000000</v>
      </c>
      <c r="J265" s="222">
        <f t="shared" si="14"/>
        <v>4790000000</v>
      </c>
      <c r="K265" s="222">
        <f t="shared" si="14"/>
        <v>12614000000</v>
      </c>
      <c r="L265" s="222">
        <f t="shared" si="14"/>
        <v>3469000000</v>
      </c>
      <c r="M265" s="222">
        <f t="shared" si="14"/>
        <v>6340000000</v>
      </c>
      <c r="N265" s="222">
        <f t="shared" si="14"/>
        <v>566000000</v>
      </c>
      <c r="O265" s="222">
        <f t="shared" si="14"/>
        <v>1760000000</v>
      </c>
      <c r="P265" s="222">
        <f t="shared" si="14"/>
        <v>2987000000</v>
      </c>
      <c r="Q265" s="222">
        <f t="shared" si="14"/>
        <v>0</v>
      </c>
      <c r="R265" s="222">
        <f t="shared" si="14"/>
        <v>16940000000</v>
      </c>
      <c r="S265" s="222">
        <f t="shared" si="14"/>
        <v>66580921000</v>
      </c>
    </row>
  </sheetData>
  <mergeCells count="49">
    <mergeCell ref="A1:G1"/>
    <mergeCell ref="H1:J1"/>
    <mergeCell ref="B261:B263"/>
    <mergeCell ref="A264:F264"/>
    <mergeCell ref="A265:F265"/>
    <mergeCell ref="B242:B256"/>
    <mergeCell ref="B257:B260"/>
    <mergeCell ref="B225:B241"/>
    <mergeCell ref="B217:B218"/>
    <mergeCell ref="A219:F219"/>
    <mergeCell ref="A220:A263"/>
    <mergeCell ref="B220:B224"/>
    <mergeCell ref="B200:B206"/>
    <mergeCell ref="B207:B216"/>
    <mergeCell ref="B185:B187"/>
    <mergeCell ref="B189:B199"/>
    <mergeCell ref="B173:B174"/>
    <mergeCell ref="A175:F175"/>
    <mergeCell ref="A176:A218"/>
    <mergeCell ref="B176:B184"/>
    <mergeCell ref="B158:B163"/>
    <mergeCell ref="B164:B172"/>
    <mergeCell ref="B146:B150"/>
    <mergeCell ref="B151:B157"/>
    <mergeCell ref="B138:B141"/>
    <mergeCell ref="B142:B145"/>
    <mergeCell ref="B127:B132"/>
    <mergeCell ref="B133:B137"/>
    <mergeCell ref="B121:B126"/>
    <mergeCell ref="B103:B107"/>
    <mergeCell ref="B108:B118"/>
    <mergeCell ref="B91:B99"/>
    <mergeCell ref="B100:B102"/>
    <mergeCell ref="A37:F37"/>
    <mergeCell ref="A38:A174"/>
    <mergeCell ref="B38:B46"/>
    <mergeCell ref="B22:B36"/>
    <mergeCell ref="B14:B21"/>
    <mergeCell ref="A3:A36"/>
    <mergeCell ref="B3:B4"/>
    <mergeCell ref="B5:B13"/>
    <mergeCell ref="B78:B82"/>
    <mergeCell ref="B83:B90"/>
    <mergeCell ref="B63:B70"/>
    <mergeCell ref="B71:B77"/>
    <mergeCell ref="B47:B48"/>
    <mergeCell ref="B49:B57"/>
    <mergeCell ref="B58:B62"/>
    <mergeCell ref="B119:B120"/>
  </mergeCells>
  <printOptions horizontalCentered="1"/>
  <pageMargins left="0.31496062992125984" right="0.31496062992125984" top="0.74803149606299213" bottom="0.74803149606299213" header="0.31496062992125984" footer="0.31496062992125984"/>
  <pageSetup scale="45" orientation="landscape" horizontalDpi="360" verticalDpi="360" r:id="rId1"/>
  <rowBreaks count="7" manualBreakCount="7">
    <brk id="37" max="16383" man="1"/>
    <brk id="70" max="16383" man="1"/>
    <brk id="107" max="16383" man="1"/>
    <brk id="145" max="16383" man="1"/>
    <brk id="175" max="16383" man="1"/>
    <brk id="219" max="16383" man="1"/>
    <brk id="2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K265"/>
  <sheetViews>
    <sheetView view="pageBreakPreview" zoomScaleNormal="100" zoomScaleSheetLayoutView="100" workbookViewId="0">
      <selection activeCell="A3" sqref="A3:A36"/>
    </sheetView>
  </sheetViews>
  <sheetFormatPr defaultColWidth="11.42578125" defaultRowHeight="14.45"/>
  <cols>
    <col min="1" max="1" width="13.140625" style="10" customWidth="1"/>
    <col min="2" max="2" width="30.7109375" style="20" customWidth="1"/>
    <col min="3" max="3" width="15.140625" style="14" customWidth="1"/>
    <col min="4" max="4" width="30.28515625" style="20" customWidth="1"/>
    <col min="5" max="5" width="11.42578125" style="15"/>
    <col min="6" max="6" width="40.7109375" style="20" customWidth="1"/>
    <col min="7" max="7" width="12.7109375" style="14" customWidth="1"/>
    <col min="8" max="8" width="40.7109375" style="20" customWidth="1"/>
    <col min="9" max="9" width="12.42578125" style="14" customWidth="1"/>
    <col min="10" max="10" width="14.7109375" style="106" customWidth="1"/>
    <col min="11" max="11" width="22" style="106" bestFit="1" customWidth="1"/>
    <col min="12" max="16384" width="11.42578125" style="10"/>
  </cols>
  <sheetData>
    <row r="1" spans="1:11" ht="15.75" customHeight="1" thickBot="1">
      <c r="A1" s="678" t="s">
        <v>1282</v>
      </c>
      <c r="B1" s="679"/>
      <c r="C1" s="679"/>
      <c r="D1" s="679"/>
      <c r="E1" s="679"/>
      <c r="F1" s="679"/>
      <c r="G1" s="679"/>
      <c r="H1" s="679"/>
      <c r="I1" s="679"/>
      <c r="J1" s="679"/>
      <c r="K1" s="680"/>
    </row>
    <row r="2" spans="1:11" s="17" customFormat="1" ht="58.15" thickBot="1">
      <c r="A2" s="67" t="s">
        <v>135</v>
      </c>
      <c r="B2" s="86" t="s">
        <v>137</v>
      </c>
      <c r="C2" s="68" t="s">
        <v>1174</v>
      </c>
      <c r="D2" s="86" t="s">
        <v>139</v>
      </c>
      <c r="E2" s="68" t="s">
        <v>140</v>
      </c>
      <c r="F2" s="86" t="s">
        <v>1283</v>
      </c>
      <c r="G2" s="68" t="s">
        <v>143</v>
      </c>
      <c r="H2" s="86" t="s">
        <v>144</v>
      </c>
      <c r="I2" s="67" t="s">
        <v>145</v>
      </c>
      <c r="J2" s="91" t="s">
        <v>1178</v>
      </c>
      <c r="K2" s="91" t="s">
        <v>1179</v>
      </c>
    </row>
    <row r="3" spans="1:11" ht="28.5" customHeight="1">
      <c r="A3" s="632" t="s">
        <v>10</v>
      </c>
      <c r="B3" s="605" t="s">
        <v>1193</v>
      </c>
      <c r="C3" s="605">
        <v>3203</v>
      </c>
      <c r="D3" s="605" t="s">
        <v>685</v>
      </c>
      <c r="E3" s="52">
        <v>3203047</v>
      </c>
      <c r="F3" s="53" t="s">
        <v>156</v>
      </c>
      <c r="G3" s="52">
        <v>320304700</v>
      </c>
      <c r="H3" s="53" t="s">
        <v>157</v>
      </c>
      <c r="I3" s="54">
        <v>1</v>
      </c>
      <c r="J3" s="92">
        <v>400000000</v>
      </c>
      <c r="K3" s="92">
        <f>+I3*J3</f>
        <v>400000000</v>
      </c>
    </row>
    <row r="4" spans="1:11" ht="28.9">
      <c r="A4" s="633"/>
      <c r="B4" s="597"/>
      <c r="C4" s="598"/>
      <c r="D4" s="598"/>
      <c r="E4" s="55" t="s">
        <v>686</v>
      </c>
      <c r="F4" s="56" t="s">
        <v>687</v>
      </c>
      <c r="G4" s="55" t="s">
        <v>688</v>
      </c>
      <c r="H4" s="56" t="s">
        <v>689</v>
      </c>
      <c r="I4" s="57">
        <v>1</v>
      </c>
      <c r="J4" s="93">
        <v>200000000</v>
      </c>
      <c r="K4" s="93">
        <f t="shared" ref="K4:K67" si="0">+I4*J4</f>
        <v>200000000</v>
      </c>
    </row>
    <row r="5" spans="1:11" ht="45" customHeight="1">
      <c r="A5" s="633"/>
      <c r="B5" s="597"/>
      <c r="C5" s="596">
        <v>3205</v>
      </c>
      <c r="D5" s="596" t="s">
        <v>690</v>
      </c>
      <c r="E5" s="55">
        <v>3205002</v>
      </c>
      <c r="F5" s="56" t="s">
        <v>161</v>
      </c>
      <c r="G5" s="55">
        <v>320500200</v>
      </c>
      <c r="H5" s="56" t="s">
        <v>162</v>
      </c>
      <c r="I5" s="57">
        <v>1</v>
      </c>
      <c r="J5" s="93">
        <v>70000000</v>
      </c>
      <c r="K5" s="93">
        <f t="shared" si="0"/>
        <v>70000000</v>
      </c>
    </row>
    <row r="6" spans="1:11" ht="43.15">
      <c r="A6" s="633"/>
      <c r="B6" s="597"/>
      <c r="C6" s="598"/>
      <c r="D6" s="597"/>
      <c r="E6" s="55">
        <v>3205019</v>
      </c>
      <c r="F6" s="56" t="s">
        <v>164</v>
      </c>
      <c r="G6" s="55">
        <v>320501901</v>
      </c>
      <c r="H6" s="56" t="s">
        <v>165</v>
      </c>
      <c r="I6" s="57">
        <v>1</v>
      </c>
      <c r="J6" s="93">
        <v>4000000000</v>
      </c>
      <c r="K6" s="93">
        <f t="shared" si="0"/>
        <v>4000000000</v>
      </c>
    </row>
    <row r="7" spans="1:11" ht="28.9">
      <c r="A7" s="633"/>
      <c r="B7" s="597"/>
      <c r="C7" s="596">
        <v>4503</v>
      </c>
      <c r="D7" s="597"/>
      <c r="E7" s="55">
        <v>4503004</v>
      </c>
      <c r="F7" s="56" t="s">
        <v>691</v>
      </c>
      <c r="G7" s="55" t="s">
        <v>692</v>
      </c>
      <c r="H7" s="56" t="s">
        <v>693</v>
      </c>
      <c r="I7" s="57">
        <v>4</v>
      </c>
      <c r="J7" s="93">
        <v>150000000</v>
      </c>
      <c r="K7" s="93">
        <f t="shared" si="0"/>
        <v>600000000</v>
      </c>
    </row>
    <row r="8" spans="1:11">
      <c r="A8" s="633"/>
      <c r="B8" s="597"/>
      <c r="C8" s="597"/>
      <c r="D8" s="597"/>
      <c r="E8" s="55">
        <v>4503003</v>
      </c>
      <c r="F8" s="56" t="s">
        <v>695</v>
      </c>
      <c r="G8" s="55" t="s">
        <v>696</v>
      </c>
      <c r="H8" s="56" t="s">
        <v>697</v>
      </c>
      <c r="I8" s="57">
        <v>2</v>
      </c>
      <c r="J8" s="93">
        <v>50000000</v>
      </c>
      <c r="K8" s="93">
        <f t="shared" si="0"/>
        <v>100000000</v>
      </c>
    </row>
    <row r="9" spans="1:11">
      <c r="A9" s="633"/>
      <c r="B9" s="597"/>
      <c r="C9" s="598"/>
      <c r="D9" s="597"/>
      <c r="E9" s="55">
        <v>4503004</v>
      </c>
      <c r="F9" s="56" t="s">
        <v>691</v>
      </c>
      <c r="G9" s="55">
        <v>450300400</v>
      </c>
      <c r="H9" s="56" t="s">
        <v>1196</v>
      </c>
      <c r="I9" s="57">
        <v>4</v>
      </c>
      <c r="J9" s="93">
        <v>50000000</v>
      </c>
      <c r="K9" s="93">
        <f t="shared" si="0"/>
        <v>200000000</v>
      </c>
    </row>
    <row r="10" spans="1:11">
      <c r="A10" s="633"/>
      <c r="B10" s="597"/>
      <c r="C10" s="55">
        <v>4501</v>
      </c>
      <c r="D10" s="597"/>
      <c r="E10" s="55">
        <v>4501049</v>
      </c>
      <c r="F10" s="56" t="s">
        <v>171</v>
      </c>
      <c r="G10" s="55" t="s">
        <v>1197</v>
      </c>
      <c r="H10" s="56" t="s">
        <v>172</v>
      </c>
      <c r="I10" s="57">
        <v>100</v>
      </c>
      <c r="J10" s="93">
        <v>560000</v>
      </c>
      <c r="K10" s="93">
        <f t="shared" si="0"/>
        <v>56000000</v>
      </c>
    </row>
    <row r="11" spans="1:11" ht="43.15">
      <c r="A11" s="633"/>
      <c r="B11" s="597"/>
      <c r="C11" s="596">
        <v>3206</v>
      </c>
      <c r="D11" s="597"/>
      <c r="E11" s="55">
        <v>3206005</v>
      </c>
      <c r="F11" s="56" t="s">
        <v>174</v>
      </c>
      <c r="G11" s="55">
        <v>320600500</v>
      </c>
      <c r="H11" s="56" t="s">
        <v>175</v>
      </c>
      <c r="I11" s="57">
        <v>1</v>
      </c>
      <c r="J11" s="93">
        <v>36000000</v>
      </c>
      <c r="K11" s="93">
        <f t="shared" si="0"/>
        <v>36000000</v>
      </c>
    </row>
    <row r="12" spans="1:11" ht="43.15">
      <c r="A12" s="633"/>
      <c r="B12" s="597"/>
      <c r="C12" s="597"/>
      <c r="D12" s="597"/>
      <c r="E12" s="55">
        <v>3206005</v>
      </c>
      <c r="F12" s="56" t="s">
        <v>174</v>
      </c>
      <c r="G12" s="55">
        <v>320600501</v>
      </c>
      <c r="H12" s="56" t="s">
        <v>176</v>
      </c>
      <c r="I12" s="57">
        <v>4</v>
      </c>
      <c r="J12" s="93">
        <v>2000000</v>
      </c>
      <c r="K12" s="93">
        <f t="shared" si="0"/>
        <v>8000000</v>
      </c>
    </row>
    <row r="13" spans="1:11">
      <c r="A13" s="633"/>
      <c r="B13" s="597"/>
      <c r="C13" s="598"/>
      <c r="D13" s="598"/>
      <c r="E13" s="55" t="s">
        <v>698</v>
      </c>
      <c r="F13" s="56" t="s">
        <v>699</v>
      </c>
      <c r="G13" s="55" t="s">
        <v>700</v>
      </c>
      <c r="H13" s="56" t="s">
        <v>701</v>
      </c>
      <c r="I13" s="57">
        <v>200</v>
      </c>
      <c r="J13" s="93">
        <v>3000000</v>
      </c>
      <c r="K13" s="93">
        <f t="shared" si="0"/>
        <v>600000000</v>
      </c>
    </row>
    <row r="14" spans="1:11" ht="15" customHeight="1">
      <c r="A14" s="633"/>
      <c r="B14" s="597"/>
      <c r="C14" s="596" t="s">
        <v>703</v>
      </c>
      <c r="D14" s="596" t="s">
        <v>179</v>
      </c>
      <c r="E14" s="55" t="s">
        <v>704</v>
      </c>
      <c r="F14" s="56" t="s">
        <v>225</v>
      </c>
      <c r="G14" s="55">
        <v>400300600</v>
      </c>
      <c r="H14" s="56" t="s">
        <v>767</v>
      </c>
      <c r="I14" s="57">
        <v>1</v>
      </c>
      <c r="J14" s="93">
        <v>120000000</v>
      </c>
      <c r="K14" s="93">
        <f t="shared" si="0"/>
        <v>120000000</v>
      </c>
    </row>
    <row r="15" spans="1:11" ht="28.9">
      <c r="A15" s="633"/>
      <c r="B15" s="597"/>
      <c r="C15" s="597"/>
      <c r="D15" s="597"/>
      <c r="E15" s="55" t="s">
        <v>704</v>
      </c>
      <c r="F15" s="56" t="s">
        <v>225</v>
      </c>
      <c r="G15" s="55" t="s">
        <v>705</v>
      </c>
      <c r="H15" s="56" t="s">
        <v>706</v>
      </c>
      <c r="I15" s="57">
        <v>1</v>
      </c>
      <c r="J15" s="93">
        <v>150000000</v>
      </c>
      <c r="K15" s="93">
        <f t="shared" si="0"/>
        <v>150000000</v>
      </c>
    </row>
    <row r="16" spans="1:11" ht="28.9">
      <c r="A16" s="633"/>
      <c r="B16" s="597"/>
      <c r="C16" s="597"/>
      <c r="D16" s="597"/>
      <c r="E16" s="55" t="s">
        <v>707</v>
      </c>
      <c r="F16" s="56" t="s">
        <v>708</v>
      </c>
      <c r="G16" s="55" t="s">
        <v>709</v>
      </c>
      <c r="H16" s="56" t="s">
        <v>708</v>
      </c>
      <c r="I16" s="57">
        <v>3</v>
      </c>
      <c r="J16" s="93">
        <v>40000000</v>
      </c>
      <c r="K16" s="93">
        <f t="shared" si="0"/>
        <v>120000000</v>
      </c>
    </row>
    <row r="17" spans="1:11" ht="28.9">
      <c r="A17" s="633"/>
      <c r="B17" s="597"/>
      <c r="C17" s="597"/>
      <c r="D17" s="597"/>
      <c r="E17" s="55" t="s">
        <v>710</v>
      </c>
      <c r="F17" s="56" t="s">
        <v>276</v>
      </c>
      <c r="G17" s="55" t="s">
        <v>711</v>
      </c>
      <c r="H17" s="56" t="s">
        <v>277</v>
      </c>
      <c r="I17" s="57">
        <v>1</v>
      </c>
      <c r="J17" s="93">
        <v>200000000</v>
      </c>
      <c r="K17" s="93">
        <f t="shared" si="0"/>
        <v>200000000</v>
      </c>
    </row>
    <row r="18" spans="1:11" ht="28.9">
      <c r="A18" s="633"/>
      <c r="B18" s="597"/>
      <c r="C18" s="598"/>
      <c r="D18" s="597"/>
      <c r="E18" s="55" t="s">
        <v>712</v>
      </c>
      <c r="F18" s="56" t="s">
        <v>278</v>
      </c>
      <c r="G18" s="55" t="s">
        <v>713</v>
      </c>
      <c r="H18" s="56" t="s">
        <v>279</v>
      </c>
      <c r="I18" s="57">
        <v>1</v>
      </c>
      <c r="J18" s="93">
        <v>60000000</v>
      </c>
      <c r="K18" s="93">
        <f t="shared" si="0"/>
        <v>60000000</v>
      </c>
    </row>
    <row r="19" spans="1:11" ht="28.9">
      <c r="A19" s="633"/>
      <c r="B19" s="597"/>
      <c r="C19" s="55" t="s">
        <v>714</v>
      </c>
      <c r="D19" s="597"/>
      <c r="E19" s="55" t="s">
        <v>715</v>
      </c>
      <c r="F19" s="56" t="s">
        <v>716</v>
      </c>
      <c r="G19" s="55" t="s">
        <v>717</v>
      </c>
      <c r="H19" s="56" t="s">
        <v>718</v>
      </c>
      <c r="I19" s="57">
        <v>1</v>
      </c>
      <c r="J19" s="93">
        <v>30000000</v>
      </c>
      <c r="K19" s="93">
        <f t="shared" si="0"/>
        <v>30000000</v>
      </c>
    </row>
    <row r="20" spans="1:11" ht="43.15">
      <c r="A20" s="633"/>
      <c r="B20" s="597"/>
      <c r="C20" s="596" t="s">
        <v>719</v>
      </c>
      <c r="D20" s="597"/>
      <c r="E20" s="55" t="s">
        <v>720</v>
      </c>
      <c r="F20" s="56" t="s">
        <v>721</v>
      </c>
      <c r="G20" s="55" t="s">
        <v>722</v>
      </c>
      <c r="H20" s="56" t="s">
        <v>723</v>
      </c>
      <c r="I20" s="57">
        <v>3</v>
      </c>
      <c r="J20" s="93">
        <v>30000000</v>
      </c>
      <c r="K20" s="93">
        <f t="shared" si="0"/>
        <v>90000000</v>
      </c>
    </row>
    <row r="21" spans="1:11" ht="43.15">
      <c r="A21" s="633"/>
      <c r="B21" s="597"/>
      <c r="C21" s="598"/>
      <c r="D21" s="598"/>
      <c r="E21" s="55" t="s">
        <v>720</v>
      </c>
      <c r="F21" s="56" t="s">
        <v>721</v>
      </c>
      <c r="G21" s="55" t="s">
        <v>724</v>
      </c>
      <c r="H21" s="56" t="s">
        <v>725</v>
      </c>
      <c r="I21" s="57">
        <v>10</v>
      </c>
      <c r="J21" s="93">
        <v>2000000</v>
      </c>
      <c r="K21" s="93">
        <f t="shared" si="0"/>
        <v>20000000</v>
      </c>
    </row>
    <row r="22" spans="1:11" ht="15" customHeight="1">
      <c r="A22" s="633"/>
      <c r="B22" s="597"/>
      <c r="C22" s="596">
        <v>3202</v>
      </c>
      <c r="D22" s="596" t="s">
        <v>726</v>
      </c>
      <c r="E22" s="55">
        <v>3202005</v>
      </c>
      <c r="F22" s="56" t="s">
        <v>192</v>
      </c>
      <c r="G22" s="55">
        <v>320200500</v>
      </c>
      <c r="H22" s="56" t="s">
        <v>193</v>
      </c>
      <c r="I22" s="57">
        <v>1</v>
      </c>
      <c r="J22" s="93">
        <v>450000000</v>
      </c>
      <c r="K22" s="93">
        <f t="shared" si="0"/>
        <v>450000000</v>
      </c>
    </row>
    <row r="23" spans="1:11" ht="30" customHeight="1">
      <c r="A23" s="633"/>
      <c r="B23" s="597"/>
      <c r="C23" s="597"/>
      <c r="D23" s="597"/>
      <c r="E23" s="55">
        <v>3202006</v>
      </c>
      <c r="F23" s="56" t="s">
        <v>194</v>
      </c>
      <c r="G23" s="55">
        <v>320200600</v>
      </c>
      <c r="H23" s="56" t="s">
        <v>195</v>
      </c>
      <c r="I23" s="57">
        <v>1</v>
      </c>
      <c r="J23" s="93">
        <v>100000000</v>
      </c>
      <c r="K23" s="93">
        <f t="shared" si="0"/>
        <v>100000000</v>
      </c>
    </row>
    <row r="24" spans="1:11" ht="28.9">
      <c r="A24" s="633"/>
      <c r="B24" s="597"/>
      <c r="C24" s="597"/>
      <c r="D24" s="597"/>
      <c r="E24" s="55">
        <v>3202007</v>
      </c>
      <c r="F24" s="56" t="s">
        <v>196</v>
      </c>
      <c r="G24" s="55">
        <v>320200700</v>
      </c>
      <c r="H24" s="56" t="s">
        <v>197</v>
      </c>
      <c r="I24" s="57">
        <v>3</v>
      </c>
      <c r="J24" s="93">
        <v>15000000</v>
      </c>
      <c r="K24" s="93">
        <f t="shared" si="0"/>
        <v>45000000</v>
      </c>
    </row>
    <row r="25" spans="1:11">
      <c r="A25" s="633"/>
      <c r="B25" s="597"/>
      <c r="C25" s="597"/>
      <c r="D25" s="597"/>
      <c r="E25" s="55">
        <v>3202033</v>
      </c>
      <c r="F25" s="56" t="s">
        <v>198</v>
      </c>
      <c r="G25" s="55">
        <v>320203300</v>
      </c>
      <c r="H25" s="56" t="s">
        <v>199</v>
      </c>
      <c r="I25" s="57">
        <v>1</v>
      </c>
      <c r="J25" s="93">
        <v>1500000000</v>
      </c>
      <c r="K25" s="93">
        <f t="shared" si="0"/>
        <v>1500000000</v>
      </c>
    </row>
    <row r="26" spans="1:11">
      <c r="A26" s="633"/>
      <c r="B26" s="597"/>
      <c r="C26" s="597"/>
      <c r="D26" s="597"/>
      <c r="E26" s="55">
        <v>3202038</v>
      </c>
      <c r="F26" s="56" t="s">
        <v>200</v>
      </c>
      <c r="G26" s="55">
        <v>320203800</v>
      </c>
      <c r="H26" s="56" t="s">
        <v>201</v>
      </c>
      <c r="I26" s="57">
        <v>1000</v>
      </c>
      <c r="J26" s="93">
        <v>25000</v>
      </c>
      <c r="K26" s="93">
        <f t="shared" si="0"/>
        <v>25000000</v>
      </c>
    </row>
    <row r="27" spans="1:11">
      <c r="A27" s="633"/>
      <c r="B27" s="597"/>
      <c r="C27" s="597"/>
      <c r="D27" s="597"/>
      <c r="E27" s="55">
        <v>3202012</v>
      </c>
      <c r="F27" s="56" t="s">
        <v>727</v>
      </c>
      <c r="G27" s="55" t="s">
        <v>728</v>
      </c>
      <c r="H27" s="56" t="s">
        <v>727</v>
      </c>
      <c r="I27" s="57">
        <v>1</v>
      </c>
      <c r="J27" s="93">
        <v>150000000</v>
      </c>
      <c r="K27" s="93">
        <f t="shared" si="0"/>
        <v>150000000</v>
      </c>
    </row>
    <row r="28" spans="1:11" ht="43.15">
      <c r="A28" s="633"/>
      <c r="B28" s="597"/>
      <c r="C28" s="597"/>
      <c r="D28" s="597"/>
      <c r="E28" s="55">
        <v>3202014</v>
      </c>
      <c r="F28" s="56" t="s">
        <v>729</v>
      </c>
      <c r="G28" s="55">
        <v>320201402</v>
      </c>
      <c r="H28" s="56" t="s">
        <v>730</v>
      </c>
      <c r="I28" s="57">
        <v>7</v>
      </c>
      <c r="J28" s="93">
        <v>25000000</v>
      </c>
      <c r="K28" s="93">
        <f t="shared" si="0"/>
        <v>175000000</v>
      </c>
    </row>
    <row r="29" spans="1:11" ht="28.9">
      <c r="A29" s="633"/>
      <c r="B29" s="597"/>
      <c r="C29" s="597"/>
      <c r="D29" s="597"/>
      <c r="E29" s="55" t="s">
        <v>731</v>
      </c>
      <c r="F29" s="56" t="s">
        <v>732</v>
      </c>
      <c r="G29" s="55" t="s">
        <v>733</v>
      </c>
      <c r="H29" s="56" t="s">
        <v>734</v>
      </c>
      <c r="I29" s="57">
        <v>1</v>
      </c>
      <c r="J29" s="93">
        <v>1400000000</v>
      </c>
      <c r="K29" s="93">
        <f t="shared" si="0"/>
        <v>1400000000</v>
      </c>
    </row>
    <row r="30" spans="1:11" ht="28.9">
      <c r="A30" s="633"/>
      <c r="B30" s="597"/>
      <c r="C30" s="597"/>
      <c r="D30" s="597"/>
      <c r="E30" s="55" t="s">
        <v>735</v>
      </c>
      <c r="F30" s="56" t="s">
        <v>732</v>
      </c>
      <c r="G30" s="55" t="s">
        <v>736</v>
      </c>
      <c r="H30" s="56" t="s">
        <v>737</v>
      </c>
      <c r="I30" s="57">
        <v>1</v>
      </c>
      <c r="J30" s="93">
        <v>40000000</v>
      </c>
      <c r="K30" s="93">
        <f t="shared" si="0"/>
        <v>40000000</v>
      </c>
    </row>
    <row r="31" spans="1:11" ht="43.15">
      <c r="A31" s="633"/>
      <c r="B31" s="597"/>
      <c r="C31" s="597"/>
      <c r="D31" s="597"/>
      <c r="E31" s="55" t="s">
        <v>738</v>
      </c>
      <c r="F31" s="56" t="s">
        <v>739</v>
      </c>
      <c r="G31" s="55" t="s">
        <v>740</v>
      </c>
      <c r="H31" s="56" t="s">
        <v>741</v>
      </c>
      <c r="I31" s="57">
        <v>3</v>
      </c>
      <c r="J31" s="93">
        <v>80000000</v>
      </c>
      <c r="K31" s="93">
        <f t="shared" si="0"/>
        <v>240000000</v>
      </c>
    </row>
    <row r="32" spans="1:11">
      <c r="A32" s="633"/>
      <c r="B32" s="597"/>
      <c r="C32" s="598"/>
      <c r="D32" s="597"/>
      <c r="E32" s="55" t="s">
        <v>742</v>
      </c>
      <c r="F32" s="56" t="s">
        <v>743</v>
      </c>
      <c r="G32" s="55" t="s">
        <v>744</v>
      </c>
      <c r="H32" s="56" t="s">
        <v>745</v>
      </c>
      <c r="I32" s="57">
        <v>1</v>
      </c>
      <c r="J32" s="93">
        <v>80000000</v>
      </c>
      <c r="K32" s="93">
        <f t="shared" si="0"/>
        <v>80000000</v>
      </c>
    </row>
    <row r="33" spans="1:11" ht="28.9">
      <c r="A33" s="633"/>
      <c r="B33" s="597"/>
      <c r="C33" s="596">
        <v>2102</v>
      </c>
      <c r="D33" s="597"/>
      <c r="E33" s="55" t="s">
        <v>746</v>
      </c>
      <c r="F33" s="56" t="s">
        <v>747</v>
      </c>
      <c r="G33" s="55">
        <v>210205801</v>
      </c>
      <c r="H33" s="56" t="s">
        <v>749</v>
      </c>
      <c r="I33" s="57">
        <v>1</v>
      </c>
      <c r="J33" s="93">
        <v>1000000000</v>
      </c>
      <c r="K33" s="93">
        <f t="shared" si="0"/>
        <v>1000000000</v>
      </c>
    </row>
    <row r="34" spans="1:11" ht="28.9">
      <c r="A34" s="633"/>
      <c r="B34" s="597"/>
      <c r="C34" s="597"/>
      <c r="D34" s="597"/>
      <c r="E34" s="55" t="s">
        <v>750</v>
      </c>
      <c r="F34" s="56" t="s">
        <v>751</v>
      </c>
      <c r="G34" s="55">
        <v>210205600</v>
      </c>
      <c r="H34" s="56" t="s">
        <v>751</v>
      </c>
      <c r="I34" s="57">
        <v>1</v>
      </c>
      <c r="J34" s="93">
        <v>2000000000</v>
      </c>
      <c r="K34" s="93">
        <f t="shared" si="0"/>
        <v>2000000000</v>
      </c>
    </row>
    <row r="35" spans="1:11" ht="28.9">
      <c r="A35" s="634"/>
      <c r="B35" s="597"/>
      <c r="C35" s="597"/>
      <c r="D35" s="597"/>
      <c r="E35" s="55" t="s">
        <v>809</v>
      </c>
      <c r="F35" s="56" t="s">
        <v>810</v>
      </c>
      <c r="G35" s="55" t="s">
        <v>811</v>
      </c>
      <c r="H35" s="56" t="s">
        <v>812</v>
      </c>
      <c r="I35" s="57">
        <v>100</v>
      </c>
      <c r="J35" s="93">
        <v>3000000</v>
      </c>
      <c r="K35" s="93">
        <f t="shared" si="0"/>
        <v>300000000</v>
      </c>
    </row>
    <row r="36" spans="1:11" ht="29.45" thickBot="1">
      <c r="A36" s="635"/>
      <c r="B36" s="599"/>
      <c r="C36" s="599"/>
      <c r="D36" s="599"/>
      <c r="E36" s="58" t="s">
        <v>746</v>
      </c>
      <c r="F36" s="59" t="s">
        <v>747</v>
      </c>
      <c r="G36" s="58">
        <v>210205800</v>
      </c>
      <c r="H36" s="59" t="s">
        <v>747</v>
      </c>
      <c r="I36" s="60">
        <v>1</v>
      </c>
      <c r="J36" s="94">
        <v>3200000000</v>
      </c>
      <c r="K36" s="94">
        <f t="shared" si="0"/>
        <v>3200000000</v>
      </c>
    </row>
    <row r="37" spans="1:11" ht="15" thickBot="1">
      <c r="A37" s="607" t="s">
        <v>1199</v>
      </c>
      <c r="B37" s="608"/>
      <c r="C37" s="608"/>
      <c r="D37" s="608"/>
      <c r="E37" s="608"/>
      <c r="F37" s="608"/>
      <c r="G37" s="608"/>
      <c r="H37" s="608"/>
      <c r="I37" s="608"/>
      <c r="J37" s="609"/>
      <c r="K37" s="114">
        <f>SUM(K3:K36)</f>
        <v>17765000000</v>
      </c>
    </row>
    <row r="38" spans="1:11" ht="57.6">
      <c r="A38" s="590" t="s">
        <v>19</v>
      </c>
      <c r="B38" s="606" t="s">
        <v>1200</v>
      </c>
      <c r="C38" s="606">
        <v>2201</v>
      </c>
      <c r="D38" s="606" t="s">
        <v>958</v>
      </c>
      <c r="E38" s="43">
        <v>2201074</v>
      </c>
      <c r="F38" s="44" t="s">
        <v>477</v>
      </c>
      <c r="G38" s="43">
        <v>220107400</v>
      </c>
      <c r="H38" s="44" t="s">
        <v>959</v>
      </c>
      <c r="I38" s="45">
        <v>160</v>
      </c>
      <c r="J38" s="95">
        <v>3000000</v>
      </c>
      <c r="K38" s="95">
        <f t="shared" si="0"/>
        <v>480000000</v>
      </c>
    </row>
    <row r="39" spans="1:11" ht="43.15">
      <c r="A39" s="591"/>
      <c r="B39" s="594"/>
      <c r="C39" s="594"/>
      <c r="D39" s="594"/>
      <c r="E39" s="46">
        <v>2201017</v>
      </c>
      <c r="F39" s="47" t="s">
        <v>479</v>
      </c>
      <c r="G39" s="46">
        <v>220101700</v>
      </c>
      <c r="H39" s="47" t="s">
        <v>480</v>
      </c>
      <c r="I39" s="48">
        <v>1000</v>
      </c>
      <c r="J39" s="96">
        <v>1000000</v>
      </c>
      <c r="K39" s="96">
        <f t="shared" si="0"/>
        <v>1000000000</v>
      </c>
    </row>
    <row r="40" spans="1:11" ht="28.9">
      <c r="A40" s="591"/>
      <c r="B40" s="594"/>
      <c r="C40" s="594"/>
      <c r="D40" s="594"/>
      <c r="E40" s="46">
        <v>2201028</v>
      </c>
      <c r="F40" s="47" t="s">
        <v>481</v>
      </c>
      <c r="G40" s="46">
        <v>220102801</v>
      </c>
      <c r="H40" s="47" t="s">
        <v>482</v>
      </c>
      <c r="I40" s="48">
        <v>4000</v>
      </c>
      <c r="J40" s="96">
        <v>900000</v>
      </c>
      <c r="K40" s="96">
        <f t="shared" si="0"/>
        <v>3600000000</v>
      </c>
    </row>
    <row r="41" spans="1:11" ht="28.9">
      <c r="A41" s="591"/>
      <c r="B41" s="594"/>
      <c r="C41" s="594"/>
      <c r="D41" s="594"/>
      <c r="E41" s="46">
        <v>2201029</v>
      </c>
      <c r="F41" s="47" t="s">
        <v>483</v>
      </c>
      <c r="G41" s="46">
        <v>220102900</v>
      </c>
      <c r="H41" s="47" t="s">
        <v>484</v>
      </c>
      <c r="I41" s="48">
        <v>1100</v>
      </c>
      <c r="J41" s="96">
        <v>480000</v>
      </c>
      <c r="K41" s="96">
        <f t="shared" si="0"/>
        <v>528000000</v>
      </c>
    </row>
    <row r="42" spans="1:11" ht="43.15">
      <c r="A42" s="591"/>
      <c r="B42" s="594"/>
      <c r="C42" s="594"/>
      <c r="D42" s="594"/>
      <c r="E42" s="46" t="s">
        <v>960</v>
      </c>
      <c r="F42" s="47" t="s">
        <v>1201</v>
      </c>
      <c r="G42" s="46" t="s">
        <v>961</v>
      </c>
      <c r="H42" s="47" t="s">
        <v>962</v>
      </c>
      <c r="I42" s="48">
        <v>4</v>
      </c>
      <c r="J42" s="96">
        <v>4000000000</v>
      </c>
      <c r="K42" s="96">
        <f t="shared" si="0"/>
        <v>16000000000</v>
      </c>
    </row>
    <row r="43" spans="1:11">
      <c r="A43" s="591"/>
      <c r="B43" s="594"/>
      <c r="C43" s="594"/>
      <c r="D43" s="594"/>
      <c r="E43" s="46" t="s">
        <v>960</v>
      </c>
      <c r="F43" s="47" t="s">
        <v>1201</v>
      </c>
      <c r="G43" s="46">
        <v>220107100</v>
      </c>
      <c r="H43" s="47" t="s">
        <v>1202</v>
      </c>
      <c r="I43" s="48">
        <v>4</v>
      </c>
      <c r="J43" s="96">
        <v>250000000</v>
      </c>
      <c r="K43" s="96">
        <f t="shared" si="0"/>
        <v>1000000000</v>
      </c>
    </row>
    <row r="44" spans="1:11" ht="28.9">
      <c r="A44" s="591"/>
      <c r="B44" s="594"/>
      <c r="C44" s="594"/>
      <c r="D44" s="594"/>
      <c r="E44" s="46">
        <v>2201034</v>
      </c>
      <c r="F44" s="47" t="s">
        <v>487</v>
      </c>
      <c r="G44" s="46">
        <v>220103400</v>
      </c>
      <c r="H44" s="47" t="s">
        <v>488</v>
      </c>
      <c r="I44" s="48">
        <v>200</v>
      </c>
      <c r="J44" s="96">
        <v>1200000</v>
      </c>
      <c r="K44" s="96">
        <f t="shared" si="0"/>
        <v>240000000</v>
      </c>
    </row>
    <row r="45" spans="1:11" ht="28.9">
      <c r="A45" s="591"/>
      <c r="B45" s="594"/>
      <c r="C45" s="594"/>
      <c r="D45" s="594"/>
      <c r="E45" s="46">
        <v>2201052</v>
      </c>
      <c r="F45" s="47" t="s">
        <v>489</v>
      </c>
      <c r="G45" s="46" t="s">
        <v>963</v>
      </c>
      <c r="H45" s="47" t="s">
        <v>964</v>
      </c>
      <c r="I45" s="48">
        <v>2</v>
      </c>
      <c r="J45" s="96">
        <v>80000000</v>
      </c>
      <c r="K45" s="96">
        <f t="shared" si="0"/>
        <v>160000000</v>
      </c>
    </row>
    <row r="46" spans="1:11">
      <c r="A46" s="591"/>
      <c r="B46" s="594"/>
      <c r="C46" s="595"/>
      <c r="D46" s="595"/>
      <c r="E46" s="46">
        <v>2201069</v>
      </c>
      <c r="F46" s="47" t="s">
        <v>491</v>
      </c>
      <c r="G46" s="46" t="s">
        <v>965</v>
      </c>
      <c r="H46" s="47" t="s">
        <v>436</v>
      </c>
      <c r="I46" s="48">
        <v>4</v>
      </c>
      <c r="J46" s="96">
        <v>200000000</v>
      </c>
      <c r="K46" s="96">
        <f t="shared" si="0"/>
        <v>800000000</v>
      </c>
    </row>
    <row r="47" spans="1:11" ht="43.15">
      <c r="A47" s="591"/>
      <c r="B47" s="594"/>
      <c r="C47" s="593">
        <v>2202</v>
      </c>
      <c r="D47" s="593" t="s">
        <v>966</v>
      </c>
      <c r="E47" s="46">
        <v>2202005</v>
      </c>
      <c r="F47" s="47" t="s">
        <v>444</v>
      </c>
      <c r="G47" s="46" t="s">
        <v>967</v>
      </c>
      <c r="H47" s="47" t="s">
        <v>445</v>
      </c>
      <c r="I47" s="48">
        <v>120</v>
      </c>
      <c r="J47" s="96">
        <v>3000000</v>
      </c>
      <c r="K47" s="96">
        <f t="shared" si="0"/>
        <v>360000000</v>
      </c>
    </row>
    <row r="48" spans="1:11" ht="30" customHeight="1">
      <c r="A48" s="591"/>
      <c r="B48" s="594"/>
      <c r="C48" s="594"/>
      <c r="D48" s="594"/>
      <c r="E48" s="46">
        <v>2202007</v>
      </c>
      <c r="F48" s="47" t="s">
        <v>446</v>
      </c>
      <c r="G48" s="46">
        <v>220200700</v>
      </c>
      <c r="H48" s="47" t="s">
        <v>447</v>
      </c>
      <c r="I48" s="48">
        <v>120</v>
      </c>
      <c r="J48" s="96">
        <v>2000000</v>
      </c>
      <c r="K48" s="96">
        <f t="shared" si="0"/>
        <v>240000000</v>
      </c>
    </row>
    <row r="49" spans="1:11" ht="28.9">
      <c r="A49" s="591"/>
      <c r="B49" s="593" t="s">
        <v>1203</v>
      </c>
      <c r="C49" s="593">
        <v>4301</v>
      </c>
      <c r="D49" s="593" t="s">
        <v>1204</v>
      </c>
      <c r="E49" s="46">
        <v>4301003</v>
      </c>
      <c r="F49" s="47" t="s">
        <v>370</v>
      </c>
      <c r="G49" s="46">
        <v>430100300</v>
      </c>
      <c r="H49" s="47" t="s">
        <v>371</v>
      </c>
      <c r="I49" s="48">
        <v>4</v>
      </c>
      <c r="J49" s="96">
        <v>2000000000</v>
      </c>
      <c r="K49" s="96">
        <f t="shared" si="0"/>
        <v>8000000000</v>
      </c>
    </row>
    <row r="50" spans="1:11" ht="28.9">
      <c r="A50" s="591"/>
      <c r="B50" s="594"/>
      <c r="C50" s="594"/>
      <c r="D50" s="594"/>
      <c r="E50" s="46">
        <v>4301004</v>
      </c>
      <c r="F50" s="47" t="s">
        <v>372</v>
      </c>
      <c r="G50" s="46">
        <v>430100400</v>
      </c>
      <c r="H50" s="47" t="s">
        <v>373</v>
      </c>
      <c r="I50" s="48">
        <v>4</v>
      </c>
      <c r="J50" s="96">
        <v>362500000</v>
      </c>
      <c r="K50" s="96">
        <f t="shared" si="0"/>
        <v>1450000000</v>
      </c>
    </row>
    <row r="51" spans="1:11">
      <c r="A51" s="591"/>
      <c r="B51" s="594"/>
      <c r="C51" s="594"/>
      <c r="D51" s="594"/>
      <c r="E51" s="46">
        <v>4301007</v>
      </c>
      <c r="F51" s="47" t="s">
        <v>374</v>
      </c>
      <c r="G51" s="46">
        <v>430100702</v>
      </c>
      <c r="H51" s="47" t="s">
        <v>375</v>
      </c>
      <c r="I51" s="48">
        <v>10</v>
      </c>
      <c r="J51" s="96">
        <v>31000000</v>
      </c>
      <c r="K51" s="96">
        <f t="shared" si="0"/>
        <v>310000000</v>
      </c>
    </row>
    <row r="52" spans="1:11">
      <c r="A52" s="591"/>
      <c r="B52" s="594"/>
      <c r="C52" s="594"/>
      <c r="D52" s="594"/>
      <c r="E52" s="46">
        <v>4301009</v>
      </c>
      <c r="F52" s="47" t="s">
        <v>376</v>
      </c>
      <c r="G52" s="46">
        <v>400202100</v>
      </c>
      <c r="H52" s="47" t="s">
        <v>377</v>
      </c>
      <c r="I52" s="48">
        <v>5</v>
      </c>
      <c r="J52" s="96">
        <v>200000000</v>
      </c>
      <c r="K52" s="96">
        <f t="shared" si="0"/>
        <v>1000000000</v>
      </c>
    </row>
    <row r="53" spans="1:11">
      <c r="A53" s="591"/>
      <c r="B53" s="594"/>
      <c r="C53" s="594"/>
      <c r="D53" s="594"/>
      <c r="E53" s="46">
        <v>4301024</v>
      </c>
      <c r="F53" s="47" t="s">
        <v>378</v>
      </c>
      <c r="G53" s="46">
        <v>430102400</v>
      </c>
      <c r="H53" s="47" t="s">
        <v>379</v>
      </c>
      <c r="I53" s="48">
        <v>3</v>
      </c>
      <c r="J53" s="96">
        <v>80000000</v>
      </c>
      <c r="K53" s="96">
        <f t="shared" si="0"/>
        <v>240000000</v>
      </c>
    </row>
    <row r="54" spans="1:11" ht="28.9">
      <c r="A54" s="591"/>
      <c r="B54" s="594"/>
      <c r="C54" s="594"/>
      <c r="D54" s="594"/>
      <c r="E54" s="46">
        <v>4301032</v>
      </c>
      <c r="F54" s="47" t="s">
        <v>380</v>
      </c>
      <c r="G54" s="46">
        <v>430103200</v>
      </c>
      <c r="H54" s="47" t="s">
        <v>381</v>
      </c>
      <c r="I54" s="48">
        <v>7</v>
      </c>
      <c r="J54" s="117">
        <v>50000000</v>
      </c>
      <c r="K54" s="96">
        <f t="shared" si="0"/>
        <v>350000000</v>
      </c>
    </row>
    <row r="55" spans="1:11" ht="28.9">
      <c r="A55" s="591"/>
      <c r="B55" s="594"/>
      <c r="C55" s="594"/>
      <c r="D55" s="594"/>
      <c r="E55" s="46">
        <v>4301037</v>
      </c>
      <c r="F55" s="47" t="s">
        <v>382</v>
      </c>
      <c r="G55" s="46">
        <v>430103700</v>
      </c>
      <c r="H55" s="47" t="s">
        <v>383</v>
      </c>
      <c r="I55" s="48">
        <v>1000</v>
      </c>
      <c r="J55" s="96">
        <v>100000</v>
      </c>
      <c r="K55" s="96">
        <f t="shared" si="0"/>
        <v>100000000</v>
      </c>
    </row>
    <row r="56" spans="1:11" ht="28.9">
      <c r="A56" s="591"/>
      <c r="B56" s="594"/>
      <c r="C56" s="594"/>
      <c r="D56" s="594"/>
      <c r="E56" s="46" t="s">
        <v>970</v>
      </c>
      <c r="F56" s="47" t="s">
        <v>971</v>
      </c>
      <c r="G56" s="46" t="s">
        <v>972</v>
      </c>
      <c r="H56" s="47" t="s">
        <v>973</v>
      </c>
      <c r="I56" s="48">
        <v>3</v>
      </c>
      <c r="J56" s="96">
        <v>50000000</v>
      </c>
      <c r="K56" s="96">
        <f t="shared" si="0"/>
        <v>150000000</v>
      </c>
    </row>
    <row r="57" spans="1:11" ht="30" customHeight="1">
      <c r="A57" s="591"/>
      <c r="B57" s="594"/>
      <c r="C57" s="595"/>
      <c r="D57" s="595"/>
      <c r="E57" s="46" t="s">
        <v>974</v>
      </c>
      <c r="F57" s="47" t="s">
        <v>975</v>
      </c>
      <c r="G57" s="46" t="s">
        <v>976</v>
      </c>
      <c r="H57" s="47" t="s">
        <v>977</v>
      </c>
      <c r="I57" s="48">
        <v>1</v>
      </c>
      <c r="J57" s="96">
        <v>120000000</v>
      </c>
      <c r="K57" s="96">
        <f t="shared" si="0"/>
        <v>120000000</v>
      </c>
    </row>
    <row r="58" spans="1:11" ht="28.9">
      <c r="A58" s="591"/>
      <c r="B58" s="594"/>
      <c r="C58" s="593">
        <v>4301</v>
      </c>
      <c r="D58" s="593" t="s">
        <v>978</v>
      </c>
      <c r="E58" s="46">
        <v>4301001</v>
      </c>
      <c r="F58" s="47" t="s">
        <v>971</v>
      </c>
      <c r="G58" s="46">
        <v>430100100</v>
      </c>
      <c r="H58" s="47" t="s">
        <v>524</v>
      </c>
      <c r="I58" s="48">
        <v>40</v>
      </c>
      <c r="J58" s="96">
        <v>5000000</v>
      </c>
      <c r="K58" s="96">
        <f t="shared" si="0"/>
        <v>200000000</v>
      </c>
    </row>
    <row r="59" spans="1:11" ht="28.9">
      <c r="A59" s="591"/>
      <c r="B59" s="594"/>
      <c r="C59" s="594"/>
      <c r="D59" s="594"/>
      <c r="E59" s="46">
        <v>4301034</v>
      </c>
      <c r="F59" s="47" t="s">
        <v>979</v>
      </c>
      <c r="G59" s="46">
        <v>430103400</v>
      </c>
      <c r="H59" s="47" t="s">
        <v>980</v>
      </c>
      <c r="I59" s="48">
        <v>2</v>
      </c>
      <c r="J59" s="96">
        <v>120000000</v>
      </c>
      <c r="K59" s="96">
        <f t="shared" si="0"/>
        <v>240000000</v>
      </c>
    </row>
    <row r="60" spans="1:11">
      <c r="A60" s="591"/>
      <c r="B60" s="594"/>
      <c r="C60" s="594"/>
      <c r="D60" s="594"/>
      <c r="E60" s="46">
        <v>4301007</v>
      </c>
      <c r="F60" s="47" t="s">
        <v>982</v>
      </c>
      <c r="G60" s="46">
        <v>430100702</v>
      </c>
      <c r="H60" s="47" t="s">
        <v>375</v>
      </c>
      <c r="I60" s="48">
        <v>4</v>
      </c>
      <c r="J60" s="96">
        <v>60000000</v>
      </c>
      <c r="K60" s="96">
        <f t="shared" si="0"/>
        <v>240000000</v>
      </c>
    </row>
    <row r="61" spans="1:11">
      <c r="A61" s="591"/>
      <c r="B61" s="594"/>
      <c r="C61" s="593">
        <v>4302</v>
      </c>
      <c r="D61" s="594"/>
      <c r="E61" s="46">
        <v>4302001</v>
      </c>
      <c r="F61" s="47" t="s">
        <v>493</v>
      </c>
      <c r="G61" s="46">
        <v>430200100</v>
      </c>
      <c r="H61" s="47" t="s">
        <v>494</v>
      </c>
      <c r="I61" s="48">
        <v>20</v>
      </c>
      <c r="J61" s="96">
        <v>4000000</v>
      </c>
      <c r="K61" s="96">
        <f t="shared" si="0"/>
        <v>80000000</v>
      </c>
    </row>
    <row r="62" spans="1:11" ht="15" customHeight="1">
      <c r="A62" s="591"/>
      <c r="B62" s="595"/>
      <c r="C62" s="595"/>
      <c r="D62" s="595"/>
      <c r="E62" s="46">
        <v>4301003</v>
      </c>
      <c r="F62" s="47" t="s">
        <v>370</v>
      </c>
      <c r="G62" s="46">
        <v>430100302</v>
      </c>
      <c r="H62" s="47" t="s">
        <v>983</v>
      </c>
      <c r="I62" s="48">
        <v>5</v>
      </c>
      <c r="J62" s="96">
        <v>60000000</v>
      </c>
      <c r="K62" s="96">
        <f t="shared" si="0"/>
        <v>300000000</v>
      </c>
    </row>
    <row r="63" spans="1:11">
      <c r="A63" s="591"/>
      <c r="B63" s="593" t="s">
        <v>1205</v>
      </c>
      <c r="C63" s="594">
        <v>3301</v>
      </c>
      <c r="D63" s="594" t="s">
        <v>754</v>
      </c>
      <c r="E63" s="61" t="s">
        <v>755</v>
      </c>
      <c r="F63" s="62" t="s">
        <v>756</v>
      </c>
      <c r="G63" s="61" t="s">
        <v>757</v>
      </c>
      <c r="H63" s="62" t="s">
        <v>756</v>
      </c>
      <c r="I63" s="69">
        <v>1</v>
      </c>
      <c r="J63" s="97">
        <v>280000000</v>
      </c>
      <c r="K63" s="97">
        <f t="shared" si="0"/>
        <v>280000000</v>
      </c>
    </row>
    <row r="64" spans="1:11">
      <c r="A64" s="591"/>
      <c r="B64" s="594"/>
      <c r="C64" s="594"/>
      <c r="D64" s="594"/>
      <c r="E64" s="46">
        <v>3301003</v>
      </c>
      <c r="F64" s="47" t="s">
        <v>211</v>
      </c>
      <c r="G64" s="46">
        <v>330100300</v>
      </c>
      <c r="H64" s="47" t="s">
        <v>211</v>
      </c>
      <c r="I64" s="48">
        <v>1</v>
      </c>
      <c r="J64" s="96">
        <v>100000000</v>
      </c>
      <c r="K64" s="96">
        <f t="shared" si="0"/>
        <v>100000000</v>
      </c>
    </row>
    <row r="65" spans="1:11">
      <c r="A65" s="591"/>
      <c r="B65" s="594"/>
      <c r="C65" s="594"/>
      <c r="D65" s="594"/>
      <c r="E65" s="46">
        <v>3301018</v>
      </c>
      <c r="F65" s="47" t="s">
        <v>212</v>
      </c>
      <c r="G65" s="46">
        <v>330101800</v>
      </c>
      <c r="H65" s="47" t="s">
        <v>212</v>
      </c>
      <c r="I65" s="48">
        <v>1</v>
      </c>
      <c r="J65" s="96">
        <v>80000000</v>
      </c>
      <c r="K65" s="96">
        <f t="shared" si="0"/>
        <v>80000000</v>
      </c>
    </row>
    <row r="66" spans="1:11" ht="28.9">
      <c r="A66" s="591"/>
      <c r="B66" s="594"/>
      <c r="C66" s="594"/>
      <c r="D66" s="594"/>
      <c r="E66" s="46">
        <v>3301053</v>
      </c>
      <c r="F66" s="47" t="s">
        <v>213</v>
      </c>
      <c r="G66" s="46">
        <v>330105300</v>
      </c>
      <c r="H66" s="47" t="s">
        <v>214</v>
      </c>
      <c r="I66" s="48">
        <v>4</v>
      </c>
      <c r="J66" s="96">
        <v>155000000</v>
      </c>
      <c r="K66" s="96">
        <f t="shared" si="0"/>
        <v>620000000</v>
      </c>
    </row>
    <row r="67" spans="1:11" ht="28.9">
      <c r="A67" s="591"/>
      <c r="B67" s="594"/>
      <c r="C67" s="594"/>
      <c r="D67" s="594"/>
      <c r="E67" s="46">
        <v>3301061</v>
      </c>
      <c r="F67" s="47" t="s">
        <v>215</v>
      </c>
      <c r="G67" s="46">
        <v>330106104</v>
      </c>
      <c r="H67" s="47" t="s">
        <v>216</v>
      </c>
      <c r="I67" s="48">
        <v>4</v>
      </c>
      <c r="J67" s="96">
        <v>50000000</v>
      </c>
      <c r="K67" s="96">
        <f t="shared" si="0"/>
        <v>200000000</v>
      </c>
    </row>
    <row r="68" spans="1:11" ht="28.9">
      <c r="A68" s="591"/>
      <c r="B68" s="594"/>
      <c r="C68" s="594"/>
      <c r="D68" s="594"/>
      <c r="E68" s="46">
        <v>3301068</v>
      </c>
      <c r="F68" s="47" t="s">
        <v>217</v>
      </c>
      <c r="G68" s="46">
        <v>330106800</v>
      </c>
      <c r="H68" s="47" t="s">
        <v>218</v>
      </c>
      <c r="I68" s="48">
        <v>3</v>
      </c>
      <c r="J68" s="96">
        <v>50000000</v>
      </c>
      <c r="K68" s="96">
        <f t="shared" ref="K68:K131" si="1">+I68*J68</f>
        <v>150000000</v>
      </c>
    </row>
    <row r="69" spans="1:11" ht="28.9">
      <c r="A69" s="591"/>
      <c r="B69" s="594"/>
      <c r="C69" s="594"/>
      <c r="D69" s="594"/>
      <c r="E69" s="46" t="s">
        <v>758</v>
      </c>
      <c r="F69" s="47" t="s">
        <v>759</v>
      </c>
      <c r="G69" s="46" t="s">
        <v>760</v>
      </c>
      <c r="H69" s="47" t="s">
        <v>761</v>
      </c>
      <c r="I69" s="48">
        <v>3</v>
      </c>
      <c r="J69" s="96">
        <v>40000000</v>
      </c>
      <c r="K69" s="96">
        <f t="shared" si="1"/>
        <v>120000000</v>
      </c>
    </row>
    <row r="70" spans="1:11">
      <c r="A70" s="591"/>
      <c r="B70" s="594"/>
      <c r="C70" s="595"/>
      <c r="D70" s="595"/>
      <c r="E70" s="46" t="s">
        <v>762</v>
      </c>
      <c r="F70" s="47" t="s">
        <v>172</v>
      </c>
      <c r="G70" s="46" t="s">
        <v>763</v>
      </c>
      <c r="H70" s="47" t="s">
        <v>172</v>
      </c>
      <c r="I70" s="48">
        <v>60</v>
      </c>
      <c r="J70" s="96">
        <v>1500000</v>
      </c>
      <c r="K70" s="96">
        <f t="shared" si="1"/>
        <v>90000000</v>
      </c>
    </row>
    <row r="71" spans="1:11" ht="28.9">
      <c r="A71" s="591"/>
      <c r="B71" s="594"/>
      <c r="C71" s="600">
        <v>3302</v>
      </c>
      <c r="D71" s="593" t="s">
        <v>919</v>
      </c>
      <c r="E71" s="46">
        <v>3302006</v>
      </c>
      <c r="F71" s="47" t="s">
        <v>417</v>
      </c>
      <c r="G71" s="46" t="s">
        <v>920</v>
      </c>
      <c r="H71" s="47" t="s">
        <v>418</v>
      </c>
      <c r="I71" s="48">
        <v>1</v>
      </c>
      <c r="J71" s="96">
        <v>50000000</v>
      </c>
      <c r="K71" s="96">
        <f t="shared" si="1"/>
        <v>50000000</v>
      </c>
    </row>
    <row r="72" spans="1:11" ht="28.9">
      <c r="A72" s="591"/>
      <c r="B72" s="594"/>
      <c r="C72" s="600"/>
      <c r="D72" s="594"/>
      <c r="E72" s="46">
        <v>3302020</v>
      </c>
      <c r="F72" s="47" t="s">
        <v>419</v>
      </c>
      <c r="G72" s="46" t="s">
        <v>921</v>
      </c>
      <c r="H72" s="47" t="s">
        <v>340</v>
      </c>
      <c r="I72" s="48">
        <v>2</v>
      </c>
      <c r="J72" s="96">
        <v>60000000</v>
      </c>
      <c r="K72" s="96">
        <f t="shared" si="1"/>
        <v>120000000</v>
      </c>
    </row>
    <row r="73" spans="1:11" ht="28.9">
      <c r="A73" s="591"/>
      <c r="B73" s="594"/>
      <c r="C73" s="600"/>
      <c r="D73" s="594"/>
      <c r="E73" s="46">
        <v>3302070</v>
      </c>
      <c r="F73" s="47" t="s">
        <v>923</v>
      </c>
      <c r="G73" s="46">
        <v>330207000</v>
      </c>
      <c r="H73" s="47" t="s">
        <v>423</v>
      </c>
      <c r="I73" s="48">
        <v>2</v>
      </c>
      <c r="J73" s="96">
        <v>40000000</v>
      </c>
      <c r="K73" s="96">
        <f t="shared" si="1"/>
        <v>80000000</v>
      </c>
    </row>
    <row r="74" spans="1:11" ht="28.9">
      <c r="A74" s="591"/>
      <c r="B74" s="594"/>
      <c r="C74" s="600"/>
      <c r="D74" s="594"/>
      <c r="E74" s="46" t="s">
        <v>771</v>
      </c>
      <c r="F74" s="47" t="s">
        <v>772</v>
      </c>
      <c r="G74" s="46" t="s">
        <v>773</v>
      </c>
      <c r="H74" s="47" t="s">
        <v>774</v>
      </c>
      <c r="I74" s="48">
        <v>1</v>
      </c>
      <c r="J74" s="96">
        <v>400000000</v>
      </c>
      <c r="K74" s="96">
        <f t="shared" si="1"/>
        <v>400000000</v>
      </c>
    </row>
    <row r="75" spans="1:11" ht="28.9">
      <c r="A75" s="591"/>
      <c r="B75" s="594"/>
      <c r="C75" s="593">
        <v>3301</v>
      </c>
      <c r="D75" s="594"/>
      <c r="E75" s="46">
        <v>3301053</v>
      </c>
      <c r="F75" s="47" t="s">
        <v>924</v>
      </c>
      <c r="G75" s="46">
        <v>330105301</v>
      </c>
      <c r="H75" s="47" t="s">
        <v>925</v>
      </c>
      <c r="I75" s="48">
        <v>3</v>
      </c>
      <c r="J75" s="96">
        <v>70000000</v>
      </c>
      <c r="K75" s="96">
        <f t="shared" si="1"/>
        <v>210000000</v>
      </c>
    </row>
    <row r="76" spans="1:11" ht="28.9">
      <c r="A76" s="591"/>
      <c r="B76" s="594"/>
      <c r="C76" s="594"/>
      <c r="D76" s="594"/>
      <c r="E76" s="46" t="s">
        <v>1206</v>
      </c>
      <c r="F76" s="47" t="s">
        <v>1208</v>
      </c>
      <c r="G76" s="46" t="s">
        <v>1209</v>
      </c>
      <c r="H76" s="47" t="s">
        <v>1210</v>
      </c>
      <c r="I76" s="48">
        <v>3</v>
      </c>
      <c r="J76" s="96">
        <v>80000000</v>
      </c>
      <c r="K76" s="96">
        <f t="shared" si="1"/>
        <v>240000000</v>
      </c>
    </row>
    <row r="77" spans="1:11" ht="15" customHeight="1">
      <c r="A77" s="591"/>
      <c r="B77" s="595"/>
      <c r="C77" s="595"/>
      <c r="D77" s="595"/>
      <c r="E77" s="46" t="s">
        <v>1211</v>
      </c>
      <c r="F77" s="47" t="s">
        <v>928</v>
      </c>
      <c r="G77" s="46" t="s">
        <v>1212</v>
      </c>
      <c r="H77" s="47" t="s">
        <v>977</v>
      </c>
      <c r="I77" s="48">
        <v>1</v>
      </c>
      <c r="J77" s="96">
        <v>80000000</v>
      </c>
      <c r="K77" s="96">
        <f t="shared" si="1"/>
        <v>80000000</v>
      </c>
    </row>
    <row r="78" spans="1:11">
      <c r="A78" s="591"/>
      <c r="B78" s="593" t="s">
        <v>1213</v>
      </c>
      <c r="C78" s="593">
        <v>1903</v>
      </c>
      <c r="D78" s="593" t="s">
        <v>791</v>
      </c>
      <c r="E78" s="46">
        <v>1903011</v>
      </c>
      <c r="F78" s="47" t="s">
        <v>254</v>
      </c>
      <c r="G78" s="46">
        <v>190301100</v>
      </c>
      <c r="H78" s="47" t="s">
        <v>255</v>
      </c>
      <c r="I78" s="48">
        <v>48</v>
      </c>
      <c r="J78" s="96">
        <v>6000000</v>
      </c>
      <c r="K78" s="96">
        <f t="shared" si="1"/>
        <v>288000000</v>
      </c>
    </row>
    <row r="79" spans="1:11" ht="28.9">
      <c r="A79" s="591"/>
      <c r="B79" s="594"/>
      <c r="C79" s="594"/>
      <c r="D79" s="594"/>
      <c r="E79" s="46">
        <v>1903015</v>
      </c>
      <c r="F79" s="47" t="s">
        <v>256</v>
      </c>
      <c r="G79" s="46">
        <v>190301500</v>
      </c>
      <c r="H79" s="47" t="s">
        <v>257</v>
      </c>
      <c r="I79" s="48">
        <v>48</v>
      </c>
      <c r="J79" s="96">
        <v>6000000</v>
      </c>
      <c r="K79" s="96">
        <f t="shared" si="1"/>
        <v>288000000</v>
      </c>
    </row>
    <row r="80" spans="1:11" ht="28.9">
      <c r="A80" s="591"/>
      <c r="B80" s="594"/>
      <c r="C80" s="594"/>
      <c r="D80" s="594"/>
      <c r="E80" s="46">
        <v>1903023</v>
      </c>
      <c r="F80" s="47" t="s">
        <v>258</v>
      </c>
      <c r="G80" s="46">
        <v>190302300</v>
      </c>
      <c r="H80" s="47" t="s">
        <v>259</v>
      </c>
      <c r="I80" s="48">
        <v>16</v>
      </c>
      <c r="J80" s="96">
        <v>10000000</v>
      </c>
      <c r="K80" s="96">
        <f t="shared" si="1"/>
        <v>160000000</v>
      </c>
    </row>
    <row r="81" spans="1:11" ht="28.9">
      <c r="A81" s="591"/>
      <c r="B81" s="594"/>
      <c r="C81" s="595"/>
      <c r="D81" s="594"/>
      <c r="E81" s="46">
        <v>1903025</v>
      </c>
      <c r="F81" s="47" t="s">
        <v>260</v>
      </c>
      <c r="G81" s="46">
        <v>190302500</v>
      </c>
      <c r="H81" s="47" t="s">
        <v>261</v>
      </c>
      <c r="I81" s="48">
        <v>3</v>
      </c>
      <c r="J81" s="96">
        <v>20000000</v>
      </c>
      <c r="K81" s="96">
        <f t="shared" si="1"/>
        <v>60000000</v>
      </c>
    </row>
    <row r="82" spans="1:11" ht="43.15">
      <c r="A82" s="591"/>
      <c r="B82" s="594"/>
      <c r="C82" s="46">
        <v>4599</v>
      </c>
      <c r="D82" s="595"/>
      <c r="E82" s="46">
        <v>4599002</v>
      </c>
      <c r="F82" s="47" t="s">
        <v>792</v>
      </c>
      <c r="G82" s="46" t="s">
        <v>793</v>
      </c>
      <c r="H82" s="47" t="s">
        <v>794</v>
      </c>
      <c r="I82" s="48">
        <v>1</v>
      </c>
      <c r="J82" s="96">
        <v>400000000</v>
      </c>
      <c r="K82" s="96">
        <f t="shared" si="1"/>
        <v>400000000</v>
      </c>
    </row>
    <row r="83" spans="1:11" ht="57.6">
      <c r="A83" s="591"/>
      <c r="B83" s="594"/>
      <c r="C83" s="46">
        <v>1903</v>
      </c>
      <c r="D83" s="593" t="s">
        <v>926</v>
      </c>
      <c r="E83" s="46" t="s">
        <v>931</v>
      </c>
      <c r="F83" s="47" t="s">
        <v>932</v>
      </c>
      <c r="G83" s="46" t="s">
        <v>933</v>
      </c>
      <c r="H83" s="47" t="s">
        <v>934</v>
      </c>
      <c r="I83" s="48">
        <v>3</v>
      </c>
      <c r="J83" s="96">
        <v>10000000</v>
      </c>
      <c r="K83" s="96">
        <f t="shared" si="1"/>
        <v>30000000</v>
      </c>
    </row>
    <row r="84" spans="1:11">
      <c r="A84" s="591"/>
      <c r="B84" s="594"/>
      <c r="C84" s="593">
        <v>1905</v>
      </c>
      <c r="D84" s="594"/>
      <c r="E84" s="46" t="s">
        <v>1214</v>
      </c>
      <c r="F84" s="47" t="s">
        <v>225</v>
      </c>
      <c r="G84" s="46" t="s">
        <v>1215</v>
      </c>
      <c r="H84" s="47" t="s">
        <v>767</v>
      </c>
      <c r="I84" s="48">
        <v>1</v>
      </c>
      <c r="J84" s="96">
        <v>20000000</v>
      </c>
      <c r="K84" s="96">
        <f t="shared" si="1"/>
        <v>20000000</v>
      </c>
    </row>
    <row r="85" spans="1:11" ht="43.15">
      <c r="A85" s="591"/>
      <c r="B85" s="594"/>
      <c r="C85" s="595"/>
      <c r="D85" s="594"/>
      <c r="E85" s="46" t="s">
        <v>935</v>
      </c>
      <c r="F85" s="47" t="s">
        <v>936</v>
      </c>
      <c r="G85" s="46" t="s">
        <v>937</v>
      </c>
      <c r="H85" s="47" t="s">
        <v>465</v>
      </c>
      <c r="I85" s="48">
        <v>3000</v>
      </c>
      <c r="J85" s="96">
        <v>409667</v>
      </c>
      <c r="K85" s="96">
        <f t="shared" si="1"/>
        <v>1229001000</v>
      </c>
    </row>
    <row r="86" spans="1:11">
      <c r="A86" s="591"/>
      <c r="B86" s="594"/>
      <c r="C86" s="593">
        <v>1906</v>
      </c>
      <c r="D86" s="594"/>
      <c r="E86" s="46">
        <v>1906004</v>
      </c>
      <c r="F86" s="47" t="s">
        <v>938</v>
      </c>
      <c r="G86" s="46">
        <v>190600400</v>
      </c>
      <c r="H86" s="47" t="s">
        <v>432</v>
      </c>
      <c r="I86" s="48">
        <v>25000</v>
      </c>
      <c r="J86" s="96">
        <v>3951660.3678323999</v>
      </c>
      <c r="K86" s="96">
        <f t="shared" si="1"/>
        <v>98791509195.809998</v>
      </c>
    </row>
    <row r="87" spans="1:11" ht="28.9">
      <c r="A87" s="591"/>
      <c r="B87" s="594"/>
      <c r="C87" s="594"/>
      <c r="D87" s="594"/>
      <c r="E87" s="46">
        <v>1906033</v>
      </c>
      <c r="F87" s="47" t="s">
        <v>434</v>
      </c>
      <c r="G87" s="46">
        <v>190603300</v>
      </c>
      <c r="H87" s="47" t="s">
        <v>434</v>
      </c>
      <c r="I87" s="48">
        <v>2</v>
      </c>
      <c r="J87" s="96">
        <v>300000000</v>
      </c>
      <c r="K87" s="96">
        <f t="shared" si="1"/>
        <v>600000000</v>
      </c>
    </row>
    <row r="88" spans="1:11" ht="28.9">
      <c r="A88" s="591"/>
      <c r="B88" s="594"/>
      <c r="C88" s="594"/>
      <c r="D88" s="594"/>
      <c r="E88" s="46">
        <v>1906026</v>
      </c>
      <c r="F88" s="47" t="s">
        <v>435</v>
      </c>
      <c r="G88" s="46" t="s">
        <v>939</v>
      </c>
      <c r="H88" s="47" t="s">
        <v>940</v>
      </c>
      <c r="I88" s="48">
        <v>2</v>
      </c>
      <c r="J88" s="96">
        <v>200000000</v>
      </c>
      <c r="K88" s="96">
        <f t="shared" si="1"/>
        <v>400000000</v>
      </c>
    </row>
    <row r="89" spans="1:11" ht="28.9">
      <c r="A89" s="591"/>
      <c r="B89" s="594"/>
      <c r="C89" s="594"/>
      <c r="D89" s="594"/>
      <c r="E89" s="46">
        <v>1906030</v>
      </c>
      <c r="F89" s="47" t="s">
        <v>941</v>
      </c>
      <c r="G89" s="46">
        <v>190603000</v>
      </c>
      <c r="H89" s="47" t="s">
        <v>941</v>
      </c>
      <c r="I89" s="48">
        <v>2</v>
      </c>
      <c r="J89" s="96">
        <v>1500000000</v>
      </c>
      <c r="K89" s="96">
        <f t="shared" si="1"/>
        <v>3000000000</v>
      </c>
    </row>
    <row r="90" spans="1:11" ht="28.9">
      <c r="A90" s="591"/>
      <c r="B90" s="594"/>
      <c r="C90" s="595"/>
      <c r="D90" s="595"/>
      <c r="E90" s="46">
        <v>1906001</v>
      </c>
      <c r="F90" s="47" t="s">
        <v>942</v>
      </c>
      <c r="G90" s="46">
        <v>190600100</v>
      </c>
      <c r="H90" s="47" t="s">
        <v>942</v>
      </c>
      <c r="I90" s="48">
        <v>2</v>
      </c>
      <c r="J90" s="96">
        <v>200000000</v>
      </c>
      <c r="K90" s="96">
        <f t="shared" si="1"/>
        <v>400000000</v>
      </c>
    </row>
    <row r="91" spans="1:11" ht="43.15">
      <c r="A91" s="591"/>
      <c r="B91" s="594"/>
      <c r="C91" s="593">
        <v>1905</v>
      </c>
      <c r="D91" s="593" t="s">
        <v>943</v>
      </c>
      <c r="E91" s="46">
        <v>1905025</v>
      </c>
      <c r="F91" s="47" t="s">
        <v>456</v>
      </c>
      <c r="G91" s="46" t="s">
        <v>944</v>
      </c>
      <c r="H91" s="47" t="s">
        <v>457</v>
      </c>
      <c r="I91" s="48">
        <v>4</v>
      </c>
      <c r="J91" s="96">
        <v>30000000</v>
      </c>
      <c r="K91" s="96">
        <f t="shared" si="1"/>
        <v>120000000</v>
      </c>
    </row>
    <row r="92" spans="1:11" ht="43.15">
      <c r="A92" s="591"/>
      <c r="B92" s="594"/>
      <c r="C92" s="594"/>
      <c r="D92" s="594"/>
      <c r="E92" s="46">
        <v>1905026</v>
      </c>
      <c r="F92" s="47" t="s">
        <v>458</v>
      </c>
      <c r="G92" s="46" t="s">
        <v>945</v>
      </c>
      <c r="H92" s="47" t="s">
        <v>459</v>
      </c>
      <c r="I92" s="48">
        <v>4</v>
      </c>
      <c r="J92" s="96">
        <v>60000000</v>
      </c>
      <c r="K92" s="96">
        <f t="shared" si="1"/>
        <v>240000000</v>
      </c>
    </row>
    <row r="93" spans="1:11" ht="43.15">
      <c r="A93" s="591"/>
      <c r="B93" s="594"/>
      <c r="C93" s="594"/>
      <c r="D93" s="594"/>
      <c r="E93" s="46">
        <v>1905027</v>
      </c>
      <c r="F93" s="47" t="s">
        <v>460</v>
      </c>
      <c r="G93" s="46" t="s">
        <v>946</v>
      </c>
      <c r="H93" s="47" t="s">
        <v>461</v>
      </c>
      <c r="I93" s="48">
        <v>4</v>
      </c>
      <c r="J93" s="96">
        <v>200000000</v>
      </c>
      <c r="K93" s="96">
        <f t="shared" si="1"/>
        <v>800000000</v>
      </c>
    </row>
    <row r="94" spans="1:11" ht="43.15">
      <c r="A94" s="591"/>
      <c r="B94" s="594"/>
      <c r="C94" s="594"/>
      <c r="D94" s="594"/>
      <c r="E94" s="46">
        <v>1905028</v>
      </c>
      <c r="F94" s="47" t="s">
        <v>462</v>
      </c>
      <c r="G94" s="46" t="s">
        <v>947</v>
      </c>
      <c r="H94" s="47" t="s">
        <v>463</v>
      </c>
      <c r="I94" s="48">
        <v>4</v>
      </c>
      <c r="J94" s="96">
        <v>40000000</v>
      </c>
      <c r="K94" s="96">
        <f t="shared" si="1"/>
        <v>160000000</v>
      </c>
    </row>
    <row r="95" spans="1:11" ht="28.9">
      <c r="A95" s="591"/>
      <c r="B95" s="594"/>
      <c r="C95" s="594"/>
      <c r="D95" s="594"/>
      <c r="E95" s="46">
        <v>1905030</v>
      </c>
      <c r="F95" s="47" t="s">
        <v>466</v>
      </c>
      <c r="G95" s="46" t="s">
        <v>949</v>
      </c>
      <c r="H95" s="47" t="s">
        <v>465</v>
      </c>
      <c r="I95" s="48">
        <v>50</v>
      </c>
      <c r="J95" s="96">
        <v>1000000</v>
      </c>
      <c r="K95" s="96">
        <f t="shared" si="1"/>
        <v>50000000</v>
      </c>
    </row>
    <row r="96" spans="1:11" ht="43.15">
      <c r="A96" s="591"/>
      <c r="B96" s="594"/>
      <c r="C96" s="594"/>
      <c r="D96" s="594"/>
      <c r="E96" s="46">
        <v>1905020</v>
      </c>
      <c r="F96" s="47" t="s">
        <v>467</v>
      </c>
      <c r="G96" s="46" t="s">
        <v>950</v>
      </c>
      <c r="H96" s="47" t="s">
        <v>468</v>
      </c>
      <c r="I96" s="48">
        <v>4</v>
      </c>
      <c r="J96" s="96">
        <v>60000000</v>
      </c>
      <c r="K96" s="96">
        <f t="shared" si="1"/>
        <v>240000000</v>
      </c>
    </row>
    <row r="97" spans="1:11" ht="43.15">
      <c r="A97" s="591"/>
      <c r="B97" s="594"/>
      <c r="C97" s="594"/>
      <c r="D97" s="594"/>
      <c r="E97" s="46">
        <v>1905024</v>
      </c>
      <c r="F97" s="47" t="s">
        <v>469</v>
      </c>
      <c r="G97" s="46" t="s">
        <v>951</v>
      </c>
      <c r="H97" s="47" t="s">
        <v>470</v>
      </c>
      <c r="I97" s="48">
        <v>4</v>
      </c>
      <c r="J97" s="96">
        <v>20000000</v>
      </c>
      <c r="K97" s="96">
        <f t="shared" si="1"/>
        <v>80000000</v>
      </c>
    </row>
    <row r="98" spans="1:11" ht="28.9">
      <c r="A98" s="591"/>
      <c r="B98" s="594"/>
      <c r="C98" s="594"/>
      <c r="D98" s="594"/>
      <c r="E98" s="46" t="s">
        <v>952</v>
      </c>
      <c r="F98" s="47" t="s">
        <v>953</v>
      </c>
      <c r="G98" s="46" t="s">
        <v>954</v>
      </c>
      <c r="H98" s="47" t="s">
        <v>472</v>
      </c>
      <c r="I98" s="48">
        <v>4</v>
      </c>
      <c r="J98" s="96">
        <v>35000000</v>
      </c>
      <c r="K98" s="96">
        <f t="shared" si="1"/>
        <v>140000000</v>
      </c>
    </row>
    <row r="99" spans="1:11" ht="30" customHeight="1">
      <c r="A99" s="591"/>
      <c r="B99" s="595"/>
      <c r="C99" s="595"/>
      <c r="D99" s="595"/>
      <c r="E99" s="46" t="s">
        <v>955</v>
      </c>
      <c r="F99" s="47" t="s">
        <v>956</v>
      </c>
      <c r="G99" s="46" t="s">
        <v>957</v>
      </c>
      <c r="H99" s="47" t="s">
        <v>474</v>
      </c>
      <c r="I99" s="48">
        <v>4</v>
      </c>
      <c r="J99" s="96">
        <v>50000000</v>
      </c>
      <c r="K99" s="96">
        <f t="shared" si="1"/>
        <v>200000000</v>
      </c>
    </row>
    <row r="100" spans="1:11" ht="28.9">
      <c r="A100" s="591"/>
      <c r="B100" s="593" t="s">
        <v>1216</v>
      </c>
      <c r="C100" s="594">
        <v>4001</v>
      </c>
      <c r="D100" s="594" t="s">
        <v>984</v>
      </c>
      <c r="E100" s="46">
        <v>4001001</v>
      </c>
      <c r="F100" s="47" t="s">
        <v>506</v>
      </c>
      <c r="G100" s="46" t="s">
        <v>987</v>
      </c>
      <c r="H100" s="47" t="s">
        <v>507</v>
      </c>
      <c r="I100" s="48">
        <v>4</v>
      </c>
      <c r="J100" s="96">
        <v>85000000</v>
      </c>
      <c r="K100" s="96">
        <f t="shared" si="1"/>
        <v>340000000</v>
      </c>
    </row>
    <row r="101" spans="1:11">
      <c r="A101" s="591"/>
      <c r="B101" s="594"/>
      <c r="C101" s="594"/>
      <c r="D101" s="594"/>
      <c r="E101" s="46">
        <v>4001014</v>
      </c>
      <c r="F101" s="47" t="s">
        <v>509</v>
      </c>
      <c r="G101" s="46">
        <v>400101400</v>
      </c>
      <c r="H101" s="47" t="s">
        <v>509</v>
      </c>
      <c r="I101" s="48">
        <v>50</v>
      </c>
      <c r="J101" s="96">
        <v>90000000</v>
      </c>
      <c r="K101" s="96">
        <f t="shared" si="1"/>
        <v>4500000000</v>
      </c>
    </row>
    <row r="102" spans="1:11" ht="28.9">
      <c r="A102" s="591"/>
      <c r="B102" s="594"/>
      <c r="C102" s="595">
        <v>1303</v>
      </c>
      <c r="D102" s="595"/>
      <c r="E102" s="46">
        <v>4001032</v>
      </c>
      <c r="F102" s="47" t="s">
        <v>500</v>
      </c>
      <c r="G102" s="46">
        <v>400103200</v>
      </c>
      <c r="H102" s="47" t="s">
        <v>501</v>
      </c>
      <c r="I102" s="48">
        <v>50</v>
      </c>
      <c r="J102" s="96">
        <v>15000000</v>
      </c>
      <c r="K102" s="96">
        <f t="shared" si="1"/>
        <v>750000000</v>
      </c>
    </row>
    <row r="103" spans="1:11" ht="28.9">
      <c r="A103" s="591"/>
      <c r="B103" s="594"/>
      <c r="C103" s="593">
        <v>4002</v>
      </c>
      <c r="D103" s="593" t="s">
        <v>764</v>
      </c>
      <c r="E103" s="46">
        <v>4002016</v>
      </c>
      <c r="F103" s="47" t="s">
        <v>225</v>
      </c>
      <c r="G103" s="46">
        <v>400201601</v>
      </c>
      <c r="H103" s="47" t="s">
        <v>226</v>
      </c>
      <c r="I103" s="48">
        <v>1</v>
      </c>
      <c r="J103" s="96">
        <v>100000000</v>
      </c>
      <c r="K103" s="96">
        <f t="shared" si="1"/>
        <v>100000000</v>
      </c>
    </row>
    <row r="104" spans="1:11">
      <c r="A104" s="591"/>
      <c r="B104" s="594"/>
      <c r="C104" s="594"/>
      <c r="D104" s="594"/>
      <c r="E104" s="46">
        <v>4002023</v>
      </c>
      <c r="F104" s="47" t="s">
        <v>227</v>
      </c>
      <c r="G104" s="46">
        <v>400202300</v>
      </c>
      <c r="H104" s="47" t="s">
        <v>227</v>
      </c>
      <c r="I104" s="48">
        <v>3</v>
      </c>
      <c r="J104" s="96">
        <v>570000000</v>
      </c>
      <c r="K104" s="96">
        <f t="shared" si="1"/>
        <v>1710000000</v>
      </c>
    </row>
    <row r="105" spans="1:11" ht="28.9">
      <c r="A105" s="591"/>
      <c r="B105" s="594"/>
      <c r="C105" s="594"/>
      <c r="D105" s="594"/>
      <c r="E105" s="46">
        <v>4002016</v>
      </c>
      <c r="F105" s="47" t="s">
        <v>765</v>
      </c>
      <c r="G105" s="46" t="s">
        <v>766</v>
      </c>
      <c r="H105" s="47" t="s">
        <v>767</v>
      </c>
      <c r="I105" s="48">
        <v>1</v>
      </c>
      <c r="J105" s="96">
        <v>80000000</v>
      </c>
      <c r="K105" s="96">
        <f t="shared" si="1"/>
        <v>80000000</v>
      </c>
    </row>
    <row r="106" spans="1:11">
      <c r="A106" s="591"/>
      <c r="B106" s="594"/>
      <c r="C106" s="594"/>
      <c r="D106" s="594"/>
      <c r="E106" s="46">
        <v>4002026</v>
      </c>
      <c r="F106" s="47" t="s">
        <v>228</v>
      </c>
      <c r="G106" s="46">
        <v>400202600</v>
      </c>
      <c r="H106" s="47" t="s">
        <v>228</v>
      </c>
      <c r="I106" s="48">
        <v>4</v>
      </c>
      <c r="J106" s="96">
        <v>100000000</v>
      </c>
      <c r="K106" s="96">
        <f t="shared" si="1"/>
        <v>400000000</v>
      </c>
    </row>
    <row r="107" spans="1:11" ht="15" customHeight="1">
      <c r="A107" s="591"/>
      <c r="B107" s="594"/>
      <c r="C107" s="46">
        <v>4001</v>
      </c>
      <c r="D107" s="594"/>
      <c r="E107" s="46">
        <v>4001030</v>
      </c>
      <c r="F107" s="47" t="s">
        <v>229</v>
      </c>
      <c r="G107" s="46">
        <v>400103000</v>
      </c>
      <c r="H107" s="47" t="s">
        <v>230</v>
      </c>
      <c r="I107" s="48">
        <v>2</v>
      </c>
      <c r="J107" s="96">
        <v>110000000</v>
      </c>
      <c r="K107" s="96">
        <f t="shared" si="1"/>
        <v>220000000</v>
      </c>
    </row>
    <row r="108" spans="1:11">
      <c r="A108" s="591"/>
      <c r="B108" s="594"/>
      <c r="C108" s="593">
        <v>4003</v>
      </c>
      <c r="D108" s="593" t="s">
        <v>892</v>
      </c>
      <c r="E108" s="46">
        <v>4003015</v>
      </c>
      <c r="F108" s="47" t="s">
        <v>388</v>
      </c>
      <c r="G108" s="46">
        <v>400301500</v>
      </c>
      <c r="H108" s="47" t="s">
        <v>388</v>
      </c>
      <c r="I108" s="48">
        <v>3</v>
      </c>
      <c r="J108" s="96">
        <v>1226666666.6700001</v>
      </c>
      <c r="K108" s="96">
        <f t="shared" si="1"/>
        <v>3680000000.0100002</v>
      </c>
    </row>
    <row r="109" spans="1:11" ht="28.9">
      <c r="A109" s="591"/>
      <c r="B109" s="594"/>
      <c r="C109" s="594"/>
      <c r="D109" s="594"/>
      <c r="E109" s="46">
        <v>4003047</v>
      </c>
      <c r="F109" s="47" t="s">
        <v>389</v>
      </c>
      <c r="G109" s="46">
        <v>400304701</v>
      </c>
      <c r="H109" s="47" t="s">
        <v>390</v>
      </c>
      <c r="I109" s="48">
        <v>4</v>
      </c>
      <c r="J109" s="96">
        <v>2330000000</v>
      </c>
      <c r="K109" s="96">
        <f t="shared" si="1"/>
        <v>9320000000</v>
      </c>
    </row>
    <row r="110" spans="1:11">
      <c r="A110" s="591"/>
      <c r="B110" s="594"/>
      <c r="C110" s="594"/>
      <c r="D110" s="594"/>
      <c r="E110" s="46" t="s">
        <v>893</v>
      </c>
      <c r="F110" s="47" t="s">
        <v>894</v>
      </c>
      <c r="G110" s="46" t="s">
        <v>895</v>
      </c>
      <c r="H110" s="47" t="s">
        <v>894</v>
      </c>
      <c r="I110" s="48">
        <v>3</v>
      </c>
      <c r="J110" s="96">
        <v>500000000</v>
      </c>
      <c r="K110" s="96">
        <f t="shared" si="1"/>
        <v>1500000000</v>
      </c>
    </row>
    <row r="111" spans="1:11">
      <c r="A111" s="591"/>
      <c r="B111" s="594"/>
      <c r="C111" s="594"/>
      <c r="D111" s="594"/>
      <c r="E111" s="46" t="s">
        <v>896</v>
      </c>
      <c r="F111" s="47" t="s">
        <v>897</v>
      </c>
      <c r="G111" s="46" t="s">
        <v>898</v>
      </c>
      <c r="H111" s="47" t="s">
        <v>899</v>
      </c>
      <c r="I111" s="48">
        <v>2</v>
      </c>
      <c r="J111" s="96">
        <v>400000000</v>
      </c>
      <c r="K111" s="96">
        <f t="shared" si="1"/>
        <v>800000000</v>
      </c>
    </row>
    <row r="112" spans="1:11">
      <c r="A112" s="591"/>
      <c r="B112" s="594"/>
      <c r="C112" s="594"/>
      <c r="D112" s="594"/>
      <c r="E112" s="46">
        <v>4003018</v>
      </c>
      <c r="F112" s="47" t="s">
        <v>395</v>
      </c>
      <c r="G112" s="46">
        <v>400301800</v>
      </c>
      <c r="H112" s="47" t="s">
        <v>395</v>
      </c>
      <c r="I112" s="48">
        <v>3</v>
      </c>
      <c r="J112" s="96">
        <v>600000000</v>
      </c>
      <c r="K112" s="96">
        <f t="shared" si="1"/>
        <v>1800000000</v>
      </c>
    </row>
    <row r="113" spans="1:11">
      <c r="A113" s="591"/>
      <c r="B113" s="594"/>
      <c r="C113" s="594"/>
      <c r="D113" s="594"/>
      <c r="E113" s="46" t="s">
        <v>900</v>
      </c>
      <c r="F113" s="47" t="s">
        <v>901</v>
      </c>
      <c r="G113" s="46" t="s">
        <v>902</v>
      </c>
      <c r="H113" s="47" t="s">
        <v>903</v>
      </c>
      <c r="I113" s="48">
        <v>3</v>
      </c>
      <c r="J113" s="96">
        <v>502000000</v>
      </c>
      <c r="K113" s="96">
        <f t="shared" si="1"/>
        <v>1506000000</v>
      </c>
    </row>
    <row r="114" spans="1:11" ht="28.9">
      <c r="A114" s="591"/>
      <c r="B114" s="594"/>
      <c r="C114" s="594"/>
      <c r="D114" s="594"/>
      <c r="E114" s="46">
        <v>4003044</v>
      </c>
      <c r="F114" s="47" t="s">
        <v>396</v>
      </c>
      <c r="G114" s="46">
        <v>400304402</v>
      </c>
      <c r="H114" s="47" t="s">
        <v>397</v>
      </c>
      <c r="I114" s="48">
        <v>40</v>
      </c>
      <c r="J114" s="96">
        <v>5000000</v>
      </c>
      <c r="K114" s="96">
        <f t="shared" si="1"/>
        <v>200000000</v>
      </c>
    </row>
    <row r="115" spans="1:11" ht="28.9">
      <c r="A115" s="591"/>
      <c r="B115" s="594"/>
      <c r="C115" s="594"/>
      <c r="D115" s="594"/>
      <c r="E115" s="46">
        <v>4003021</v>
      </c>
      <c r="F115" s="47" t="s">
        <v>274</v>
      </c>
      <c r="G115" s="46">
        <v>400302100</v>
      </c>
      <c r="H115" s="47" t="s">
        <v>275</v>
      </c>
      <c r="I115" s="48">
        <v>100</v>
      </c>
      <c r="J115" s="96">
        <v>2000000</v>
      </c>
      <c r="K115" s="96">
        <f t="shared" si="1"/>
        <v>200000000</v>
      </c>
    </row>
    <row r="116" spans="1:11" ht="28.9">
      <c r="A116" s="591"/>
      <c r="B116" s="594"/>
      <c r="C116" s="594"/>
      <c r="D116" s="594"/>
      <c r="E116" s="46">
        <v>4003022</v>
      </c>
      <c r="F116" s="47" t="s">
        <v>276</v>
      </c>
      <c r="G116" s="46">
        <v>400302200</v>
      </c>
      <c r="H116" s="47" t="s">
        <v>277</v>
      </c>
      <c r="I116" s="48">
        <v>1</v>
      </c>
      <c r="J116" s="96">
        <v>140000000</v>
      </c>
      <c r="K116" s="96">
        <f t="shared" si="1"/>
        <v>140000000</v>
      </c>
    </row>
    <row r="117" spans="1:11" ht="28.9">
      <c r="A117" s="591"/>
      <c r="B117" s="594"/>
      <c r="C117" s="594"/>
      <c r="D117" s="594"/>
      <c r="E117" s="46">
        <v>4003023</v>
      </c>
      <c r="F117" s="47" t="s">
        <v>278</v>
      </c>
      <c r="G117" s="46">
        <v>400302300</v>
      </c>
      <c r="H117" s="47" t="s">
        <v>279</v>
      </c>
      <c r="I117" s="48">
        <v>2</v>
      </c>
      <c r="J117" s="96">
        <v>200000000</v>
      </c>
      <c r="K117" s="96">
        <f t="shared" si="1"/>
        <v>400000000</v>
      </c>
    </row>
    <row r="118" spans="1:11" ht="15" customHeight="1">
      <c r="A118" s="591"/>
      <c r="B118" s="594"/>
      <c r="C118" s="595"/>
      <c r="D118" s="595"/>
      <c r="E118" s="46" t="s">
        <v>904</v>
      </c>
      <c r="F118" s="47" t="s">
        <v>905</v>
      </c>
      <c r="G118" s="46" t="s">
        <v>906</v>
      </c>
      <c r="H118" s="47" t="s">
        <v>907</v>
      </c>
      <c r="I118" s="48">
        <v>1</v>
      </c>
      <c r="J118" s="96">
        <v>140000000</v>
      </c>
      <c r="K118" s="96">
        <f t="shared" si="1"/>
        <v>140000000</v>
      </c>
    </row>
    <row r="119" spans="1:11" ht="15" customHeight="1">
      <c r="A119" s="591"/>
      <c r="B119" s="594"/>
      <c r="C119" s="85">
        <v>2301</v>
      </c>
      <c r="D119" s="593" t="s">
        <v>813</v>
      </c>
      <c r="E119" s="46" t="s">
        <v>814</v>
      </c>
      <c r="F119" s="47" t="s">
        <v>1217</v>
      </c>
      <c r="G119" s="46" t="s">
        <v>816</v>
      </c>
      <c r="H119" s="47" t="s">
        <v>817</v>
      </c>
      <c r="I119" s="48">
        <v>5</v>
      </c>
      <c r="J119" s="96">
        <v>100000000</v>
      </c>
      <c r="K119" s="96">
        <f t="shared" si="1"/>
        <v>500000000</v>
      </c>
    </row>
    <row r="120" spans="1:11">
      <c r="A120" s="591"/>
      <c r="B120" s="594"/>
      <c r="C120" s="46">
        <v>2302</v>
      </c>
      <c r="D120" s="594"/>
      <c r="E120" s="46" t="s">
        <v>814</v>
      </c>
      <c r="F120" s="47" t="s">
        <v>1217</v>
      </c>
      <c r="G120" s="46" t="s">
        <v>818</v>
      </c>
      <c r="H120" s="47" t="s">
        <v>819</v>
      </c>
      <c r="I120" s="48">
        <v>300</v>
      </c>
      <c r="J120" s="96">
        <v>100000</v>
      </c>
      <c r="K120" s="96">
        <f t="shared" si="1"/>
        <v>30000000</v>
      </c>
    </row>
    <row r="121" spans="1:11" ht="43.15">
      <c r="A121" s="591"/>
      <c r="B121" s="593" t="s">
        <v>1218</v>
      </c>
      <c r="C121" s="593">
        <v>4102</v>
      </c>
      <c r="D121" s="593" t="s">
        <v>873</v>
      </c>
      <c r="E121" s="63">
        <v>4102022</v>
      </c>
      <c r="F121" s="64" t="s">
        <v>347</v>
      </c>
      <c r="G121" s="63">
        <v>410202200</v>
      </c>
      <c r="H121" s="64" t="s">
        <v>335</v>
      </c>
      <c r="I121" s="48">
        <v>4</v>
      </c>
      <c r="J121" s="96">
        <v>10000000</v>
      </c>
      <c r="K121" s="96">
        <f t="shared" si="1"/>
        <v>40000000</v>
      </c>
    </row>
    <row r="122" spans="1:11" ht="43.15">
      <c r="A122" s="591"/>
      <c r="B122" s="594"/>
      <c r="C122" s="594"/>
      <c r="D122" s="594"/>
      <c r="E122" s="46">
        <v>4102037</v>
      </c>
      <c r="F122" s="47" t="s">
        <v>348</v>
      </c>
      <c r="G122" s="46">
        <v>410203700</v>
      </c>
      <c r="H122" s="47" t="s">
        <v>349</v>
      </c>
      <c r="I122" s="48">
        <v>120</v>
      </c>
      <c r="J122" s="96">
        <v>1200000</v>
      </c>
      <c r="K122" s="96">
        <f t="shared" si="1"/>
        <v>144000000</v>
      </c>
    </row>
    <row r="123" spans="1:11" ht="57.6">
      <c r="A123" s="591"/>
      <c r="B123" s="594"/>
      <c r="C123" s="594"/>
      <c r="D123" s="594"/>
      <c r="E123" s="46">
        <v>4102038</v>
      </c>
      <c r="F123" s="47" t="s">
        <v>350</v>
      </c>
      <c r="G123" s="46">
        <v>410203800</v>
      </c>
      <c r="H123" s="47" t="s">
        <v>351</v>
      </c>
      <c r="I123" s="48">
        <v>120</v>
      </c>
      <c r="J123" s="96">
        <v>1000000</v>
      </c>
      <c r="K123" s="96">
        <f t="shared" si="1"/>
        <v>120000000</v>
      </c>
    </row>
    <row r="124" spans="1:11" ht="28.9">
      <c r="A124" s="591"/>
      <c r="B124" s="594"/>
      <c r="C124" s="594"/>
      <c r="D124" s="594"/>
      <c r="E124" s="46" t="s">
        <v>874</v>
      </c>
      <c r="F124" s="47" t="s">
        <v>875</v>
      </c>
      <c r="G124" s="46" t="s">
        <v>876</v>
      </c>
      <c r="H124" s="47" t="s">
        <v>877</v>
      </c>
      <c r="I124" s="48">
        <v>1</v>
      </c>
      <c r="J124" s="96">
        <v>800000000</v>
      </c>
      <c r="K124" s="96">
        <f t="shared" si="1"/>
        <v>800000000</v>
      </c>
    </row>
    <row r="125" spans="1:11" ht="28.9">
      <c r="A125" s="591"/>
      <c r="B125" s="594"/>
      <c r="C125" s="594"/>
      <c r="D125" s="594"/>
      <c r="E125" s="46" t="s">
        <v>878</v>
      </c>
      <c r="F125" s="47" t="s">
        <v>879</v>
      </c>
      <c r="G125" s="46" t="s">
        <v>880</v>
      </c>
      <c r="H125" s="47" t="s">
        <v>881</v>
      </c>
      <c r="I125" s="48">
        <v>150</v>
      </c>
      <c r="J125" s="96">
        <v>400000</v>
      </c>
      <c r="K125" s="96">
        <f t="shared" si="1"/>
        <v>60000000</v>
      </c>
    </row>
    <row r="126" spans="1:11" ht="28.9">
      <c r="A126" s="591"/>
      <c r="B126" s="594"/>
      <c r="C126" s="594"/>
      <c r="D126" s="594"/>
      <c r="E126" s="46" t="s">
        <v>882</v>
      </c>
      <c r="F126" s="47" t="s">
        <v>883</v>
      </c>
      <c r="G126" s="46" t="s">
        <v>884</v>
      </c>
      <c r="H126" s="47" t="s">
        <v>885</v>
      </c>
      <c r="I126" s="48">
        <v>12</v>
      </c>
      <c r="J126" s="96">
        <v>4000000</v>
      </c>
      <c r="K126" s="96">
        <f t="shared" si="1"/>
        <v>48000000</v>
      </c>
    </row>
    <row r="127" spans="1:11" ht="15" customHeight="1">
      <c r="A127" s="591"/>
      <c r="B127" s="594"/>
      <c r="C127" s="46" t="s">
        <v>820</v>
      </c>
      <c r="D127" s="593" t="s">
        <v>312</v>
      </c>
      <c r="E127" s="46" t="s">
        <v>802</v>
      </c>
      <c r="F127" s="47" t="s">
        <v>803</v>
      </c>
      <c r="G127" s="46" t="s">
        <v>805</v>
      </c>
      <c r="H127" s="47" t="s">
        <v>806</v>
      </c>
      <c r="I127" s="48">
        <v>1</v>
      </c>
      <c r="J127" s="96">
        <v>60000000</v>
      </c>
      <c r="K127" s="96">
        <f t="shared" si="1"/>
        <v>60000000</v>
      </c>
    </row>
    <row r="128" spans="1:11" ht="43.15">
      <c r="A128" s="591"/>
      <c r="B128" s="594"/>
      <c r="C128" s="593" t="s">
        <v>821</v>
      </c>
      <c r="D128" s="594"/>
      <c r="E128" s="46" t="s">
        <v>822</v>
      </c>
      <c r="F128" s="47" t="s">
        <v>287</v>
      </c>
      <c r="G128" s="46">
        <v>410103107</v>
      </c>
      <c r="H128" s="47" t="s">
        <v>824</v>
      </c>
      <c r="I128" s="48">
        <v>80</v>
      </c>
      <c r="J128" s="96">
        <v>3000000</v>
      </c>
      <c r="K128" s="96">
        <f t="shared" si="1"/>
        <v>240000000</v>
      </c>
    </row>
    <row r="129" spans="1:11" ht="28.9">
      <c r="A129" s="591"/>
      <c r="B129" s="594"/>
      <c r="C129" s="595"/>
      <c r="D129" s="594"/>
      <c r="E129" s="46" t="s">
        <v>825</v>
      </c>
      <c r="F129" s="47" t="s">
        <v>826</v>
      </c>
      <c r="G129" s="46" t="s">
        <v>827</v>
      </c>
      <c r="H129" s="47" t="s">
        <v>828</v>
      </c>
      <c r="I129" s="48">
        <v>1</v>
      </c>
      <c r="J129" s="96">
        <v>80000000</v>
      </c>
      <c r="K129" s="96">
        <f t="shared" si="1"/>
        <v>80000000</v>
      </c>
    </row>
    <row r="130" spans="1:11" ht="28.9">
      <c r="A130" s="591"/>
      <c r="B130" s="594"/>
      <c r="C130" s="46" t="s">
        <v>829</v>
      </c>
      <c r="D130" s="594"/>
      <c r="E130" s="46" t="s">
        <v>830</v>
      </c>
      <c r="F130" s="47" t="s">
        <v>213</v>
      </c>
      <c r="G130" s="46" t="s">
        <v>831</v>
      </c>
      <c r="H130" s="47" t="s">
        <v>214</v>
      </c>
      <c r="I130" s="48">
        <v>4</v>
      </c>
      <c r="J130" s="96">
        <v>20000000</v>
      </c>
      <c r="K130" s="96">
        <f t="shared" si="1"/>
        <v>80000000</v>
      </c>
    </row>
    <row r="131" spans="1:11" ht="28.9">
      <c r="A131" s="591"/>
      <c r="B131" s="594"/>
      <c r="C131" s="593">
        <v>4502</v>
      </c>
      <c r="D131" s="594"/>
      <c r="E131" s="46" t="s">
        <v>835</v>
      </c>
      <c r="F131" s="47" t="s">
        <v>836</v>
      </c>
      <c r="G131" s="46" t="s">
        <v>837</v>
      </c>
      <c r="H131" s="47" t="s">
        <v>838</v>
      </c>
      <c r="I131" s="48">
        <v>2</v>
      </c>
      <c r="J131" s="96">
        <v>200000000</v>
      </c>
      <c r="K131" s="96">
        <f t="shared" si="1"/>
        <v>400000000</v>
      </c>
    </row>
    <row r="132" spans="1:11" ht="28.9">
      <c r="A132" s="591"/>
      <c r="B132" s="594"/>
      <c r="C132" s="595"/>
      <c r="D132" s="595"/>
      <c r="E132" s="46" t="s">
        <v>839</v>
      </c>
      <c r="F132" s="47" t="s">
        <v>840</v>
      </c>
      <c r="G132" s="46" t="s">
        <v>841</v>
      </c>
      <c r="H132" s="47" t="s">
        <v>842</v>
      </c>
      <c r="I132" s="48">
        <v>4</v>
      </c>
      <c r="J132" s="96">
        <v>12000000</v>
      </c>
      <c r="K132" s="96">
        <f t="shared" ref="K132:K195" si="2">+I132*J132</f>
        <v>48000000</v>
      </c>
    </row>
    <row r="133" spans="1:11" ht="28.9">
      <c r="A133" s="591"/>
      <c r="B133" s="594"/>
      <c r="C133" s="46">
        <v>4103</v>
      </c>
      <c r="D133" s="593" t="s">
        <v>358</v>
      </c>
      <c r="E133" s="46">
        <v>4103063</v>
      </c>
      <c r="F133" s="47" t="s">
        <v>886</v>
      </c>
      <c r="G133" s="46" t="s">
        <v>805</v>
      </c>
      <c r="H133" s="47" t="s">
        <v>806</v>
      </c>
      <c r="I133" s="48">
        <v>1</v>
      </c>
      <c r="J133" s="96">
        <v>60000000</v>
      </c>
      <c r="K133" s="96">
        <f t="shared" si="2"/>
        <v>60000000</v>
      </c>
    </row>
    <row r="134" spans="1:11" ht="28.9">
      <c r="A134" s="591"/>
      <c r="B134" s="594"/>
      <c r="C134" s="593">
        <v>4502</v>
      </c>
      <c r="D134" s="594"/>
      <c r="E134" s="46" t="s">
        <v>832</v>
      </c>
      <c r="F134" s="47" t="s">
        <v>661</v>
      </c>
      <c r="G134" s="46" t="s">
        <v>887</v>
      </c>
      <c r="H134" s="47" t="s">
        <v>888</v>
      </c>
      <c r="I134" s="48">
        <v>3</v>
      </c>
      <c r="J134" s="96">
        <v>55000000</v>
      </c>
      <c r="K134" s="96">
        <f t="shared" si="2"/>
        <v>165000000</v>
      </c>
    </row>
    <row r="135" spans="1:11" ht="43.15">
      <c r="A135" s="591"/>
      <c r="B135" s="594"/>
      <c r="C135" s="595"/>
      <c r="D135" s="594"/>
      <c r="E135" s="46" t="s">
        <v>832</v>
      </c>
      <c r="F135" s="47" t="s">
        <v>889</v>
      </c>
      <c r="G135" s="46">
        <v>450200111</v>
      </c>
      <c r="H135" s="47" t="s">
        <v>1118</v>
      </c>
      <c r="I135" s="48">
        <v>3</v>
      </c>
      <c r="J135" s="96">
        <v>35000000</v>
      </c>
      <c r="K135" s="96">
        <f t="shared" si="2"/>
        <v>105000000</v>
      </c>
    </row>
    <row r="136" spans="1:11" ht="28.9">
      <c r="A136" s="591"/>
      <c r="B136" s="594"/>
      <c r="C136" s="46">
        <v>3604</v>
      </c>
      <c r="D136" s="594"/>
      <c r="E136" s="46" t="s">
        <v>843</v>
      </c>
      <c r="F136" s="47" t="s">
        <v>891</v>
      </c>
      <c r="G136" s="46" t="s">
        <v>845</v>
      </c>
      <c r="H136" s="47" t="s">
        <v>846</v>
      </c>
      <c r="I136" s="48">
        <v>2</v>
      </c>
      <c r="J136" s="96">
        <v>110000000</v>
      </c>
      <c r="K136" s="96">
        <f t="shared" si="2"/>
        <v>220000000</v>
      </c>
    </row>
    <row r="137" spans="1:11" ht="43.15">
      <c r="A137" s="591"/>
      <c r="B137" s="594"/>
      <c r="C137" s="46">
        <v>3604</v>
      </c>
      <c r="D137" s="595"/>
      <c r="E137" s="46">
        <v>3604005</v>
      </c>
      <c r="F137" s="47" t="s">
        <v>366</v>
      </c>
      <c r="G137" s="46">
        <v>360400500</v>
      </c>
      <c r="H137" s="47" t="s">
        <v>367</v>
      </c>
      <c r="I137" s="48">
        <v>3</v>
      </c>
      <c r="J137" s="96">
        <v>25000000</v>
      </c>
      <c r="K137" s="96">
        <f t="shared" si="2"/>
        <v>75000000</v>
      </c>
    </row>
    <row r="138" spans="1:11" ht="28.9">
      <c r="A138" s="591"/>
      <c r="B138" s="594"/>
      <c r="C138" s="594">
        <v>4103</v>
      </c>
      <c r="D138" s="594" t="s">
        <v>856</v>
      </c>
      <c r="E138" s="46" t="s">
        <v>860</v>
      </c>
      <c r="F138" s="47" t="s">
        <v>861</v>
      </c>
      <c r="G138" s="46">
        <v>410300400</v>
      </c>
      <c r="H138" s="47" t="s">
        <v>863</v>
      </c>
      <c r="I138" s="48">
        <v>50</v>
      </c>
      <c r="J138" s="96">
        <v>1500000</v>
      </c>
      <c r="K138" s="96">
        <f t="shared" si="2"/>
        <v>75000000</v>
      </c>
    </row>
    <row r="139" spans="1:11" s="28" customFormat="1" ht="43.15">
      <c r="A139" s="591"/>
      <c r="B139" s="594"/>
      <c r="C139" s="595"/>
      <c r="D139" s="594"/>
      <c r="E139" s="63">
        <v>4103063</v>
      </c>
      <c r="F139" s="47" t="s">
        <v>864</v>
      </c>
      <c r="G139" s="46">
        <v>410306300</v>
      </c>
      <c r="H139" s="47" t="s">
        <v>806</v>
      </c>
      <c r="I139" s="70">
        <v>1</v>
      </c>
      <c r="J139" s="98">
        <v>100000000</v>
      </c>
      <c r="K139" s="98">
        <f t="shared" si="2"/>
        <v>100000000</v>
      </c>
    </row>
    <row r="140" spans="1:11" ht="28.9">
      <c r="A140" s="591"/>
      <c r="B140" s="594"/>
      <c r="C140" s="593" t="s">
        <v>865</v>
      </c>
      <c r="D140" s="594"/>
      <c r="E140" s="46" t="s">
        <v>866</v>
      </c>
      <c r="F140" s="47" t="s">
        <v>867</v>
      </c>
      <c r="G140" s="46">
        <v>410402000</v>
      </c>
      <c r="H140" s="47" t="s">
        <v>869</v>
      </c>
      <c r="I140" s="48">
        <v>50</v>
      </c>
      <c r="J140" s="96">
        <v>800000</v>
      </c>
      <c r="K140" s="96">
        <f t="shared" si="2"/>
        <v>40000000</v>
      </c>
    </row>
    <row r="141" spans="1:11" ht="28.9">
      <c r="A141" s="591"/>
      <c r="B141" s="594"/>
      <c r="C141" s="595"/>
      <c r="D141" s="595"/>
      <c r="E141" s="46" t="s">
        <v>870</v>
      </c>
      <c r="F141" s="47" t="s">
        <v>871</v>
      </c>
      <c r="G141" s="46">
        <v>410404200</v>
      </c>
      <c r="H141" s="47" t="s">
        <v>871</v>
      </c>
      <c r="I141" s="48">
        <v>1</v>
      </c>
      <c r="J141" s="96">
        <v>100000000</v>
      </c>
      <c r="K141" s="96">
        <f t="shared" si="2"/>
        <v>100000000</v>
      </c>
    </row>
    <row r="142" spans="1:11" ht="28.9">
      <c r="A142" s="591"/>
      <c r="B142" s="594"/>
      <c r="C142" s="593">
        <v>4104</v>
      </c>
      <c r="D142" s="593" t="s">
        <v>270</v>
      </c>
      <c r="E142" s="46">
        <v>4104002</v>
      </c>
      <c r="F142" s="47" t="s">
        <v>265</v>
      </c>
      <c r="G142" s="46">
        <v>410400200</v>
      </c>
      <c r="H142" s="47" t="s">
        <v>265</v>
      </c>
      <c r="I142" s="48">
        <v>1</v>
      </c>
      <c r="J142" s="96">
        <v>400000000</v>
      </c>
      <c r="K142" s="96">
        <f t="shared" si="2"/>
        <v>400000000</v>
      </c>
    </row>
    <row r="143" spans="1:11" ht="28.9">
      <c r="A143" s="591"/>
      <c r="B143" s="594"/>
      <c r="C143" s="595"/>
      <c r="D143" s="594"/>
      <c r="E143" s="46">
        <v>4104015</v>
      </c>
      <c r="F143" s="47" t="s">
        <v>266</v>
      </c>
      <c r="G143" s="46">
        <v>410401500</v>
      </c>
      <c r="H143" s="47" t="s">
        <v>795</v>
      </c>
      <c r="I143" s="116">
        <v>450</v>
      </c>
      <c r="J143" s="99">
        <v>6111111.1109999996</v>
      </c>
      <c r="K143" s="99">
        <f t="shared" si="2"/>
        <v>2749999999.9499998</v>
      </c>
    </row>
    <row r="144" spans="1:11" ht="43.15">
      <c r="A144" s="591"/>
      <c r="B144" s="594"/>
      <c r="C144" s="46">
        <v>4103</v>
      </c>
      <c r="D144" s="594"/>
      <c r="E144" s="46" t="s">
        <v>796</v>
      </c>
      <c r="F144" s="47" t="s">
        <v>797</v>
      </c>
      <c r="G144" s="46">
        <v>410306000</v>
      </c>
      <c r="H144" s="47" t="s">
        <v>798</v>
      </c>
      <c r="I144" s="48">
        <v>1</v>
      </c>
      <c r="J144" s="96">
        <v>60000000</v>
      </c>
      <c r="K144" s="96">
        <f t="shared" si="2"/>
        <v>60000000</v>
      </c>
    </row>
    <row r="145" spans="1:11" ht="28.9">
      <c r="A145" s="591"/>
      <c r="B145" s="594"/>
      <c r="C145" s="46" t="s">
        <v>800</v>
      </c>
      <c r="D145" s="595"/>
      <c r="E145" s="46">
        <v>3601012</v>
      </c>
      <c r="F145" s="47" t="s">
        <v>271</v>
      </c>
      <c r="G145" s="46">
        <v>360101200</v>
      </c>
      <c r="H145" s="47" t="s">
        <v>272</v>
      </c>
      <c r="I145" s="48">
        <v>1</v>
      </c>
      <c r="J145" s="96">
        <v>120000000</v>
      </c>
      <c r="K145" s="96">
        <f t="shared" si="2"/>
        <v>120000000</v>
      </c>
    </row>
    <row r="146" spans="1:11" ht="28.9">
      <c r="A146" s="591"/>
      <c r="B146" s="594"/>
      <c r="C146" s="46">
        <v>3602</v>
      </c>
      <c r="D146" s="594" t="s">
        <v>326</v>
      </c>
      <c r="E146" s="46" t="s">
        <v>843</v>
      </c>
      <c r="F146" s="47" t="s">
        <v>844</v>
      </c>
      <c r="G146" s="46">
        <v>360201306</v>
      </c>
      <c r="H146" s="47" t="s">
        <v>846</v>
      </c>
      <c r="I146" s="48">
        <v>4</v>
      </c>
      <c r="J146" s="96">
        <v>50000000</v>
      </c>
      <c r="K146" s="96">
        <f t="shared" si="2"/>
        <v>200000000</v>
      </c>
    </row>
    <row r="147" spans="1:11" ht="43.15">
      <c r="A147" s="591"/>
      <c r="B147" s="594"/>
      <c r="C147" s="46">
        <v>4103</v>
      </c>
      <c r="D147" s="594"/>
      <c r="E147" s="46">
        <v>4103063</v>
      </c>
      <c r="F147" s="65" t="s">
        <v>847</v>
      </c>
      <c r="G147" s="46">
        <v>410306300</v>
      </c>
      <c r="H147" s="47" t="s">
        <v>806</v>
      </c>
      <c r="I147" s="48">
        <v>1</v>
      </c>
      <c r="J147" s="96">
        <v>70000000</v>
      </c>
      <c r="K147" s="96">
        <f t="shared" si="2"/>
        <v>70000000</v>
      </c>
    </row>
    <row r="148" spans="1:11" ht="28.9">
      <c r="A148" s="591"/>
      <c r="B148" s="594"/>
      <c r="C148" s="593" t="s">
        <v>783</v>
      </c>
      <c r="D148" s="594"/>
      <c r="E148" s="46" t="s">
        <v>787</v>
      </c>
      <c r="F148" s="47" t="s">
        <v>848</v>
      </c>
      <c r="G148" s="46">
        <v>450203000</v>
      </c>
      <c r="H148" s="47" t="s">
        <v>718</v>
      </c>
      <c r="I148" s="48">
        <v>1</v>
      </c>
      <c r="J148" s="96">
        <v>80000000</v>
      </c>
      <c r="K148" s="96">
        <f t="shared" si="2"/>
        <v>80000000</v>
      </c>
    </row>
    <row r="149" spans="1:11" ht="28.9">
      <c r="A149" s="591"/>
      <c r="B149" s="594"/>
      <c r="C149" s="594"/>
      <c r="D149" s="594"/>
      <c r="E149" s="46" t="s">
        <v>849</v>
      </c>
      <c r="F149" s="47" t="s">
        <v>850</v>
      </c>
      <c r="G149" s="46">
        <v>450105003</v>
      </c>
      <c r="H149" s="47" t="s">
        <v>851</v>
      </c>
      <c r="I149" s="48">
        <v>1</v>
      </c>
      <c r="J149" s="96">
        <v>60000000</v>
      </c>
      <c r="K149" s="96">
        <f t="shared" si="2"/>
        <v>60000000</v>
      </c>
    </row>
    <row r="150" spans="1:11" ht="57.6">
      <c r="A150" s="591"/>
      <c r="B150" s="594"/>
      <c r="C150" s="595"/>
      <c r="D150" s="595"/>
      <c r="E150" s="46" t="s">
        <v>852</v>
      </c>
      <c r="F150" s="47" t="s">
        <v>853</v>
      </c>
      <c r="G150" s="46">
        <v>459902901</v>
      </c>
      <c r="H150" s="47" t="s">
        <v>855</v>
      </c>
      <c r="I150" s="48">
        <v>1</v>
      </c>
      <c r="J150" s="96">
        <v>40000000</v>
      </c>
      <c r="K150" s="96">
        <f t="shared" si="2"/>
        <v>40000000</v>
      </c>
    </row>
    <row r="151" spans="1:11">
      <c r="A151" s="591"/>
      <c r="B151" s="594"/>
      <c r="C151" s="46" t="s">
        <v>768</v>
      </c>
      <c r="D151" s="593" t="s">
        <v>243</v>
      </c>
      <c r="E151" s="46" t="s">
        <v>769</v>
      </c>
      <c r="F151" s="47" t="s">
        <v>647</v>
      </c>
      <c r="G151" s="46" t="s">
        <v>770</v>
      </c>
      <c r="H151" s="47" t="s">
        <v>648</v>
      </c>
      <c r="I151" s="48">
        <v>1</v>
      </c>
      <c r="J151" s="96">
        <v>100000000</v>
      </c>
      <c r="K151" s="96">
        <f t="shared" si="2"/>
        <v>100000000</v>
      </c>
    </row>
    <row r="152" spans="1:11" ht="28.9">
      <c r="A152" s="591"/>
      <c r="B152" s="594"/>
      <c r="C152" s="46">
        <v>3302</v>
      </c>
      <c r="D152" s="594"/>
      <c r="E152" s="46" t="s">
        <v>771</v>
      </c>
      <c r="F152" s="47" t="s">
        <v>772</v>
      </c>
      <c r="G152" s="46" t="s">
        <v>773</v>
      </c>
      <c r="H152" s="47" t="s">
        <v>774</v>
      </c>
      <c r="I152" s="48">
        <v>1</v>
      </c>
      <c r="J152" s="96">
        <v>100000000</v>
      </c>
      <c r="K152" s="96">
        <f t="shared" si="2"/>
        <v>100000000</v>
      </c>
    </row>
    <row r="153" spans="1:11" ht="28.9">
      <c r="A153" s="591"/>
      <c r="B153" s="594"/>
      <c r="C153" s="46">
        <v>4103</v>
      </c>
      <c r="D153" s="594"/>
      <c r="E153" s="46" t="s">
        <v>775</v>
      </c>
      <c r="F153" s="47" t="s">
        <v>776</v>
      </c>
      <c r="G153" s="66" t="s">
        <v>777</v>
      </c>
      <c r="H153" s="47" t="s">
        <v>778</v>
      </c>
      <c r="I153" s="48">
        <v>2</v>
      </c>
      <c r="J153" s="96">
        <v>100000000</v>
      </c>
      <c r="K153" s="96">
        <f t="shared" si="2"/>
        <v>200000000</v>
      </c>
    </row>
    <row r="154" spans="1:11" ht="28.9">
      <c r="A154" s="591"/>
      <c r="B154" s="594"/>
      <c r="C154" s="46">
        <v>4101</v>
      </c>
      <c r="D154" s="594"/>
      <c r="E154" s="46" t="s">
        <v>779</v>
      </c>
      <c r="F154" s="47" t="s">
        <v>780</v>
      </c>
      <c r="G154" s="66" t="s">
        <v>781</v>
      </c>
      <c r="H154" s="47" t="s">
        <v>782</v>
      </c>
      <c r="I154" s="48">
        <v>4</v>
      </c>
      <c r="J154" s="96">
        <v>15000000</v>
      </c>
      <c r="K154" s="96">
        <f t="shared" si="2"/>
        <v>60000000</v>
      </c>
    </row>
    <row r="155" spans="1:11">
      <c r="A155" s="591"/>
      <c r="B155" s="594"/>
      <c r="C155" s="593" t="s">
        <v>783</v>
      </c>
      <c r="D155" s="594"/>
      <c r="E155" s="46" t="s">
        <v>784</v>
      </c>
      <c r="F155" s="47" t="s">
        <v>695</v>
      </c>
      <c r="G155" s="46" t="s">
        <v>785</v>
      </c>
      <c r="H155" s="47" t="s">
        <v>786</v>
      </c>
      <c r="I155" s="48">
        <v>4</v>
      </c>
      <c r="J155" s="96">
        <v>15000000</v>
      </c>
      <c r="K155" s="96">
        <f t="shared" si="2"/>
        <v>60000000</v>
      </c>
    </row>
    <row r="156" spans="1:11" ht="43.15">
      <c r="A156" s="591"/>
      <c r="B156" s="594"/>
      <c r="C156" s="594"/>
      <c r="D156" s="594"/>
      <c r="E156" s="46" t="s">
        <v>787</v>
      </c>
      <c r="F156" s="47" t="s">
        <v>788</v>
      </c>
      <c r="G156" s="46" t="s">
        <v>789</v>
      </c>
      <c r="H156" s="47" t="s">
        <v>718</v>
      </c>
      <c r="I156" s="48">
        <v>1</v>
      </c>
      <c r="J156" s="96">
        <v>120000000</v>
      </c>
      <c r="K156" s="96">
        <f t="shared" si="2"/>
        <v>120000000</v>
      </c>
    </row>
    <row r="157" spans="1:11" ht="57.6">
      <c r="A157" s="591"/>
      <c r="B157" s="594"/>
      <c r="C157" s="595"/>
      <c r="D157" s="595"/>
      <c r="E157" s="46" t="s">
        <v>784</v>
      </c>
      <c r="F157" s="47" t="s">
        <v>790</v>
      </c>
      <c r="G157" s="46">
        <v>450202204</v>
      </c>
      <c r="H157" s="47" t="s">
        <v>786</v>
      </c>
      <c r="I157" s="48">
        <v>5</v>
      </c>
      <c r="J157" s="96">
        <v>40000000</v>
      </c>
      <c r="K157" s="96">
        <f t="shared" si="2"/>
        <v>200000000</v>
      </c>
    </row>
    <row r="158" spans="1:11" ht="28.9">
      <c r="A158" s="591"/>
      <c r="B158" s="594"/>
      <c r="C158" s="46">
        <v>4101</v>
      </c>
      <c r="D158" s="593" t="s">
        <v>1219</v>
      </c>
      <c r="E158" s="46" t="s">
        <v>1220</v>
      </c>
      <c r="F158" s="47" t="s">
        <v>290</v>
      </c>
      <c r="G158" s="46" t="s">
        <v>1221</v>
      </c>
      <c r="H158" s="47" t="s">
        <v>292</v>
      </c>
      <c r="I158" s="48">
        <v>2000</v>
      </c>
      <c r="J158" s="96">
        <v>1000000</v>
      </c>
      <c r="K158" s="96">
        <f t="shared" si="2"/>
        <v>2000000000</v>
      </c>
    </row>
    <row r="159" spans="1:11" ht="28.9">
      <c r="A159" s="591"/>
      <c r="B159" s="594"/>
      <c r="C159" s="593">
        <v>4103</v>
      </c>
      <c r="D159" s="594"/>
      <c r="E159" s="46" t="s">
        <v>1223</v>
      </c>
      <c r="F159" s="47" t="s">
        <v>1224</v>
      </c>
      <c r="G159" s="46" t="s">
        <v>1225</v>
      </c>
      <c r="H159" s="47" t="s">
        <v>1226</v>
      </c>
      <c r="I159" s="48">
        <v>3000</v>
      </c>
      <c r="J159" s="96">
        <v>800000</v>
      </c>
      <c r="K159" s="96">
        <f t="shared" si="2"/>
        <v>2400000000</v>
      </c>
    </row>
    <row r="160" spans="1:11">
      <c r="A160" s="591"/>
      <c r="B160" s="594"/>
      <c r="C160" s="594"/>
      <c r="D160" s="594"/>
      <c r="E160" s="46" t="s">
        <v>1227</v>
      </c>
      <c r="F160" s="47" t="s">
        <v>1228</v>
      </c>
      <c r="G160" s="46" t="s">
        <v>1229</v>
      </c>
      <c r="H160" s="47" t="s">
        <v>1228</v>
      </c>
      <c r="I160" s="48">
        <v>2</v>
      </c>
      <c r="J160" s="96">
        <v>400000000</v>
      </c>
      <c r="K160" s="96">
        <f t="shared" si="2"/>
        <v>800000000</v>
      </c>
    </row>
    <row r="161" spans="1:11" ht="43.15">
      <c r="A161" s="591"/>
      <c r="B161" s="594"/>
      <c r="C161" s="594"/>
      <c r="D161" s="594"/>
      <c r="E161" s="46" t="s">
        <v>1230</v>
      </c>
      <c r="F161" s="47" t="s">
        <v>1231</v>
      </c>
      <c r="G161" s="46" t="s">
        <v>1232</v>
      </c>
      <c r="H161" s="47" t="s">
        <v>1233</v>
      </c>
      <c r="I161" s="48">
        <v>200</v>
      </c>
      <c r="J161" s="96">
        <v>2000000</v>
      </c>
      <c r="K161" s="96">
        <f t="shared" si="2"/>
        <v>400000000</v>
      </c>
    </row>
    <row r="162" spans="1:11" ht="28.9">
      <c r="A162" s="591"/>
      <c r="B162" s="594"/>
      <c r="C162" s="594"/>
      <c r="D162" s="594"/>
      <c r="E162" s="46" t="s">
        <v>1234</v>
      </c>
      <c r="F162" s="47" t="s">
        <v>1235</v>
      </c>
      <c r="G162" s="46" t="s">
        <v>1236</v>
      </c>
      <c r="H162" s="47" t="s">
        <v>1237</v>
      </c>
      <c r="I162" s="48">
        <v>1</v>
      </c>
      <c r="J162" s="96">
        <v>120000000</v>
      </c>
      <c r="K162" s="96">
        <f t="shared" si="2"/>
        <v>120000000</v>
      </c>
    </row>
    <row r="163" spans="1:11" ht="43.15">
      <c r="A163" s="591"/>
      <c r="B163" s="595"/>
      <c r="C163" s="46">
        <v>4199</v>
      </c>
      <c r="D163" s="595"/>
      <c r="E163" s="46" t="s">
        <v>1238</v>
      </c>
      <c r="F163" s="47" t="s">
        <v>1239</v>
      </c>
      <c r="G163" s="46" t="s">
        <v>1240</v>
      </c>
      <c r="H163" s="47" t="s">
        <v>1054</v>
      </c>
      <c r="I163" s="48">
        <v>1</v>
      </c>
      <c r="J163" s="96">
        <v>80000000</v>
      </c>
      <c r="K163" s="96">
        <f t="shared" si="2"/>
        <v>80000000</v>
      </c>
    </row>
    <row r="164" spans="1:11" ht="43.15">
      <c r="A164" s="591"/>
      <c r="B164" s="593" t="s">
        <v>1241</v>
      </c>
      <c r="C164" s="593">
        <v>4101</v>
      </c>
      <c r="D164" s="593" t="s">
        <v>801</v>
      </c>
      <c r="E164" s="46">
        <v>4101031</v>
      </c>
      <c r="F164" s="47" t="s">
        <v>287</v>
      </c>
      <c r="G164" s="46">
        <v>410103100</v>
      </c>
      <c r="H164" s="47" t="s">
        <v>288</v>
      </c>
      <c r="I164" s="48">
        <v>1</v>
      </c>
      <c r="J164" s="96">
        <v>96000000</v>
      </c>
      <c r="K164" s="96">
        <f t="shared" si="2"/>
        <v>96000000</v>
      </c>
    </row>
    <row r="165" spans="1:11" ht="43.15">
      <c r="A165" s="591"/>
      <c r="B165" s="594"/>
      <c r="C165" s="594"/>
      <c r="D165" s="594"/>
      <c r="E165" s="46">
        <v>4101031</v>
      </c>
      <c r="F165" s="47" t="s">
        <v>287</v>
      </c>
      <c r="G165" s="46">
        <v>410103110</v>
      </c>
      <c r="H165" s="47" t="s">
        <v>289</v>
      </c>
      <c r="I165" s="48">
        <v>1</v>
      </c>
      <c r="J165" s="96">
        <v>96000000</v>
      </c>
      <c r="K165" s="96">
        <f t="shared" si="2"/>
        <v>96000000</v>
      </c>
    </row>
    <row r="166" spans="1:11" ht="43.15">
      <c r="A166" s="591"/>
      <c r="B166" s="594"/>
      <c r="C166" s="594"/>
      <c r="D166" s="594"/>
      <c r="E166" s="46">
        <v>4101031</v>
      </c>
      <c r="F166" s="47" t="s">
        <v>287</v>
      </c>
      <c r="G166" s="46">
        <v>410103110</v>
      </c>
      <c r="H166" s="47" t="s">
        <v>289</v>
      </c>
      <c r="I166" s="48">
        <v>1</v>
      </c>
      <c r="J166" s="96">
        <v>144000000</v>
      </c>
      <c r="K166" s="96">
        <f t="shared" si="2"/>
        <v>144000000</v>
      </c>
    </row>
    <row r="167" spans="1:11">
      <c r="A167" s="591"/>
      <c r="B167" s="594"/>
      <c r="C167" s="594"/>
      <c r="D167" s="594"/>
      <c r="E167" s="46">
        <v>4101042</v>
      </c>
      <c r="F167" s="47" t="s">
        <v>290</v>
      </c>
      <c r="G167" s="46">
        <v>410104200</v>
      </c>
      <c r="H167" s="47" t="s">
        <v>291</v>
      </c>
      <c r="I167" s="48">
        <v>200</v>
      </c>
      <c r="J167" s="96">
        <v>2000000</v>
      </c>
      <c r="K167" s="96">
        <f t="shared" si="2"/>
        <v>400000000</v>
      </c>
    </row>
    <row r="168" spans="1:11" ht="28.9">
      <c r="A168" s="591"/>
      <c r="B168" s="594"/>
      <c r="C168" s="594"/>
      <c r="D168" s="594"/>
      <c r="E168" s="46">
        <v>4101042</v>
      </c>
      <c r="F168" s="47" t="s">
        <v>290</v>
      </c>
      <c r="G168" s="46">
        <v>410104201</v>
      </c>
      <c r="H168" s="47" t="s">
        <v>292</v>
      </c>
      <c r="I168" s="48">
        <v>1</v>
      </c>
      <c r="J168" s="96">
        <v>96000000</v>
      </c>
      <c r="K168" s="96">
        <f t="shared" si="2"/>
        <v>96000000</v>
      </c>
    </row>
    <row r="169" spans="1:11" ht="43.15">
      <c r="A169" s="591"/>
      <c r="B169" s="594"/>
      <c r="C169" s="595"/>
      <c r="D169" s="594"/>
      <c r="E169" s="46">
        <v>4101047</v>
      </c>
      <c r="F169" s="47" t="s">
        <v>293</v>
      </c>
      <c r="G169" s="46">
        <v>410104702</v>
      </c>
      <c r="H169" s="47" t="s">
        <v>294</v>
      </c>
      <c r="I169" s="48">
        <v>8</v>
      </c>
      <c r="J169" s="96">
        <v>15000000</v>
      </c>
      <c r="K169" s="96">
        <f t="shared" si="2"/>
        <v>120000000</v>
      </c>
    </row>
    <row r="170" spans="1:11" ht="43.15">
      <c r="A170" s="591"/>
      <c r="B170" s="594"/>
      <c r="C170" s="46">
        <v>4103</v>
      </c>
      <c r="D170" s="594"/>
      <c r="E170" s="46" t="s">
        <v>802</v>
      </c>
      <c r="F170" s="47" t="s">
        <v>804</v>
      </c>
      <c r="G170" s="46" t="s">
        <v>805</v>
      </c>
      <c r="H170" s="47" t="s">
        <v>806</v>
      </c>
      <c r="I170" s="48">
        <v>1</v>
      </c>
      <c r="J170" s="96">
        <v>70000000</v>
      </c>
      <c r="K170" s="96">
        <f t="shared" si="2"/>
        <v>70000000</v>
      </c>
    </row>
    <row r="171" spans="1:11" ht="43.15">
      <c r="A171" s="591"/>
      <c r="B171" s="594"/>
      <c r="C171" s="46">
        <v>4103</v>
      </c>
      <c r="D171" s="594"/>
      <c r="E171" s="46" t="s">
        <v>802</v>
      </c>
      <c r="F171" s="47" t="s">
        <v>807</v>
      </c>
      <c r="G171" s="46" t="s">
        <v>805</v>
      </c>
      <c r="H171" s="47" t="s">
        <v>807</v>
      </c>
      <c r="I171" s="48">
        <v>1</v>
      </c>
      <c r="J171" s="96">
        <v>80000000</v>
      </c>
      <c r="K171" s="96">
        <f t="shared" si="2"/>
        <v>80000000</v>
      </c>
    </row>
    <row r="172" spans="1:11" ht="28.9">
      <c r="A172" s="591"/>
      <c r="B172" s="594"/>
      <c r="C172" s="46">
        <v>4503</v>
      </c>
      <c r="D172" s="595"/>
      <c r="E172" s="46">
        <v>4503012</v>
      </c>
      <c r="F172" s="47" t="s">
        <v>285</v>
      </c>
      <c r="G172" s="46">
        <v>450301200</v>
      </c>
      <c r="H172" s="47" t="s">
        <v>286</v>
      </c>
      <c r="I172" s="48">
        <v>1</v>
      </c>
      <c r="J172" s="96">
        <v>96000000</v>
      </c>
      <c r="K172" s="96">
        <f t="shared" si="2"/>
        <v>96000000</v>
      </c>
    </row>
    <row r="173" spans="1:11" ht="43.15">
      <c r="A173" s="591"/>
      <c r="B173" s="594"/>
      <c r="C173" s="593" t="s">
        <v>783</v>
      </c>
      <c r="D173" s="593" t="s">
        <v>908</v>
      </c>
      <c r="E173" s="46" t="s">
        <v>909</v>
      </c>
      <c r="F173" s="47" t="s">
        <v>404</v>
      </c>
      <c r="G173" s="46" t="s">
        <v>910</v>
      </c>
      <c r="H173" s="47" t="s">
        <v>405</v>
      </c>
      <c r="I173" s="48">
        <v>5</v>
      </c>
      <c r="J173" s="96">
        <v>30000000</v>
      </c>
      <c r="K173" s="96">
        <f t="shared" si="2"/>
        <v>150000000</v>
      </c>
    </row>
    <row r="174" spans="1:11" ht="43.9" thickBot="1">
      <c r="A174" s="592"/>
      <c r="B174" s="611"/>
      <c r="C174" s="611"/>
      <c r="D174" s="611"/>
      <c r="E174" s="49" t="s">
        <v>915</v>
      </c>
      <c r="F174" s="50" t="s">
        <v>916</v>
      </c>
      <c r="G174" s="49" t="s">
        <v>917</v>
      </c>
      <c r="H174" s="50" t="s">
        <v>918</v>
      </c>
      <c r="I174" s="51">
        <v>5</v>
      </c>
      <c r="J174" s="100">
        <v>25000000</v>
      </c>
      <c r="K174" s="100">
        <f t="shared" si="2"/>
        <v>125000000</v>
      </c>
    </row>
    <row r="175" spans="1:11" ht="15.75" customHeight="1" thickBot="1">
      <c r="A175" s="616" t="s">
        <v>1242</v>
      </c>
      <c r="B175" s="617"/>
      <c r="C175" s="617"/>
      <c r="D175" s="617"/>
      <c r="E175" s="617"/>
      <c r="F175" s="617"/>
      <c r="G175" s="617"/>
      <c r="H175" s="617"/>
      <c r="I175" s="617"/>
      <c r="J175" s="618"/>
      <c r="K175" s="118">
        <f>SUM(K38:K174)</f>
        <v>190973510195.77002</v>
      </c>
    </row>
    <row r="176" spans="1:11" ht="28.9">
      <c r="A176" s="610" t="s">
        <v>1243</v>
      </c>
      <c r="B176" s="584" t="s">
        <v>1244</v>
      </c>
      <c r="C176" s="584">
        <v>1702</v>
      </c>
      <c r="D176" s="584" t="s">
        <v>1245</v>
      </c>
      <c r="E176" s="74">
        <v>1702009</v>
      </c>
      <c r="F176" s="75" t="s">
        <v>541</v>
      </c>
      <c r="G176" s="74" t="s">
        <v>1016</v>
      </c>
      <c r="H176" s="75" t="s">
        <v>542</v>
      </c>
      <c r="I176" s="76">
        <v>100</v>
      </c>
      <c r="J176" s="101">
        <v>2000000</v>
      </c>
      <c r="K176" s="102">
        <f t="shared" si="2"/>
        <v>200000000</v>
      </c>
    </row>
    <row r="177" spans="1:11" ht="28.9">
      <c r="A177" s="610"/>
      <c r="B177" s="584"/>
      <c r="C177" s="584"/>
      <c r="D177" s="584"/>
      <c r="E177" s="74">
        <v>1702014</v>
      </c>
      <c r="F177" s="75" t="s">
        <v>543</v>
      </c>
      <c r="G177" s="74" t="s">
        <v>1017</v>
      </c>
      <c r="H177" s="75" t="s">
        <v>544</v>
      </c>
      <c r="I177" s="76">
        <v>100</v>
      </c>
      <c r="J177" s="101">
        <v>1800000</v>
      </c>
      <c r="K177" s="101">
        <f t="shared" si="2"/>
        <v>180000000</v>
      </c>
    </row>
    <row r="178" spans="1:11" ht="43.15">
      <c r="A178" s="610"/>
      <c r="B178" s="584"/>
      <c r="C178" s="584"/>
      <c r="D178" s="584"/>
      <c r="E178" s="74">
        <v>1702017</v>
      </c>
      <c r="F178" s="75" t="s">
        <v>547</v>
      </c>
      <c r="G178" s="74" t="s">
        <v>1018</v>
      </c>
      <c r="H178" s="75" t="s">
        <v>548</v>
      </c>
      <c r="I178" s="76">
        <v>100</v>
      </c>
      <c r="J178" s="101">
        <v>1000000</v>
      </c>
      <c r="K178" s="101">
        <f t="shared" si="2"/>
        <v>100000000</v>
      </c>
    </row>
    <row r="179" spans="1:11" ht="28.9">
      <c r="A179" s="610"/>
      <c r="B179" s="584"/>
      <c r="C179" s="584"/>
      <c r="D179" s="584"/>
      <c r="E179" s="74">
        <v>1702032</v>
      </c>
      <c r="F179" s="75" t="s">
        <v>549</v>
      </c>
      <c r="G179" s="74" t="s">
        <v>1019</v>
      </c>
      <c r="H179" s="75" t="s">
        <v>550</v>
      </c>
      <c r="I179" s="76">
        <v>30</v>
      </c>
      <c r="J179" s="101">
        <v>1000000</v>
      </c>
      <c r="K179" s="101">
        <f t="shared" si="2"/>
        <v>30000000</v>
      </c>
    </row>
    <row r="180" spans="1:11" ht="28.9">
      <c r="A180" s="610"/>
      <c r="B180" s="584"/>
      <c r="C180" s="584"/>
      <c r="D180" s="584"/>
      <c r="E180" s="74">
        <v>1702035</v>
      </c>
      <c r="F180" s="75" t="s">
        <v>551</v>
      </c>
      <c r="G180" s="74" t="s">
        <v>1020</v>
      </c>
      <c r="H180" s="75" t="s">
        <v>172</v>
      </c>
      <c r="I180" s="76">
        <v>60</v>
      </c>
      <c r="J180" s="101">
        <v>1000000</v>
      </c>
      <c r="K180" s="101">
        <f t="shared" si="2"/>
        <v>60000000</v>
      </c>
    </row>
    <row r="181" spans="1:11" ht="28.9">
      <c r="A181" s="610"/>
      <c r="B181" s="584"/>
      <c r="C181" s="584"/>
      <c r="D181" s="584"/>
      <c r="E181" s="74">
        <v>1702038</v>
      </c>
      <c r="F181" s="75" t="s">
        <v>552</v>
      </c>
      <c r="G181" s="74" t="s">
        <v>1021</v>
      </c>
      <c r="H181" s="75" t="s">
        <v>553</v>
      </c>
      <c r="I181" s="76">
        <v>60</v>
      </c>
      <c r="J181" s="101">
        <v>500000</v>
      </c>
      <c r="K181" s="101">
        <f t="shared" si="2"/>
        <v>30000000</v>
      </c>
    </row>
    <row r="182" spans="1:11" ht="28.9">
      <c r="A182" s="610"/>
      <c r="B182" s="584"/>
      <c r="C182" s="584"/>
      <c r="D182" s="584"/>
      <c r="E182" s="74">
        <v>1702007</v>
      </c>
      <c r="F182" s="75" t="s">
        <v>1022</v>
      </c>
      <c r="G182" s="74">
        <v>170704200</v>
      </c>
      <c r="H182" s="75" t="s">
        <v>1023</v>
      </c>
      <c r="I182" s="76">
        <v>10</v>
      </c>
      <c r="J182" s="101">
        <v>30000000</v>
      </c>
      <c r="K182" s="101">
        <f t="shared" si="2"/>
        <v>300000000</v>
      </c>
    </row>
    <row r="183" spans="1:11" ht="28.9">
      <c r="A183" s="610"/>
      <c r="B183" s="584"/>
      <c r="C183" s="584"/>
      <c r="D183" s="584"/>
      <c r="E183" s="74" t="s">
        <v>1024</v>
      </c>
      <c r="F183" s="75" t="s">
        <v>1022</v>
      </c>
      <c r="G183" s="74" t="s">
        <v>1025</v>
      </c>
      <c r="H183" s="75" t="s">
        <v>1026</v>
      </c>
      <c r="I183" s="76">
        <v>90</v>
      </c>
      <c r="J183" s="101">
        <v>1000000</v>
      </c>
      <c r="K183" s="101">
        <f t="shared" si="2"/>
        <v>90000000</v>
      </c>
    </row>
    <row r="184" spans="1:11" ht="28.9">
      <c r="A184" s="610"/>
      <c r="B184" s="584"/>
      <c r="C184" s="74">
        <v>1704</v>
      </c>
      <c r="D184" s="585"/>
      <c r="E184" s="74">
        <v>1704017</v>
      </c>
      <c r="F184" s="75" t="s">
        <v>561</v>
      </c>
      <c r="G184" s="74" t="s">
        <v>1028</v>
      </c>
      <c r="H184" s="75" t="s">
        <v>562</v>
      </c>
      <c r="I184" s="76">
        <v>250</v>
      </c>
      <c r="J184" s="101">
        <v>100000</v>
      </c>
      <c r="K184" s="101">
        <f t="shared" si="2"/>
        <v>25000000</v>
      </c>
    </row>
    <row r="185" spans="1:11" ht="28.9">
      <c r="A185" s="610"/>
      <c r="B185" s="584"/>
      <c r="C185" s="74">
        <v>1708</v>
      </c>
      <c r="D185" s="584" t="s">
        <v>1038</v>
      </c>
      <c r="E185" s="74">
        <v>1708041</v>
      </c>
      <c r="F185" s="75" t="s">
        <v>578</v>
      </c>
      <c r="G185" s="74" t="s">
        <v>1040</v>
      </c>
      <c r="H185" s="75" t="s">
        <v>579</v>
      </c>
      <c r="I185" s="76">
        <v>100</v>
      </c>
      <c r="J185" s="101">
        <v>2550000</v>
      </c>
      <c r="K185" s="101">
        <f t="shared" si="2"/>
        <v>255000000</v>
      </c>
    </row>
    <row r="186" spans="1:11" ht="43.15">
      <c r="A186" s="610"/>
      <c r="B186" s="584"/>
      <c r="C186" s="583">
        <v>1702</v>
      </c>
      <c r="D186" s="584"/>
      <c r="E186" s="771">
        <v>1702010</v>
      </c>
      <c r="F186" s="75" t="s">
        <v>1041</v>
      </c>
      <c r="G186" s="771">
        <v>170201000</v>
      </c>
      <c r="H186" s="75" t="s">
        <v>1042</v>
      </c>
      <c r="I186" s="76">
        <v>300</v>
      </c>
      <c r="J186" s="101">
        <v>800000</v>
      </c>
      <c r="K186" s="101">
        <f t="shared" si="2"/>
        <v>240000000</v>
      </c>
    </row>
    <row r="187" spans="1:11" ht="28.9">
      <c r="A187" s="610"/>
      <c r="B187" s="584"/>
      <c r="C187" s="585"/>
      <c r="D187" s="585"/>
      <c r="E187" s="771">
        <v>1702023</v>
      </c>
      <c r="F187" s="75" t="s">
        <v>1043</v>
      </c>
      <c r="G187" s="771">
        <v>170202301</v>
      </c>
      <c r="H187" s="75" t="s">
        <v>1044</v>
      </c>
      <c r="I187" s="76">
        <v>1</v>
      </c>
      <c r="J187" s="101">
        <v>60000000</v>
      </c>
      <c r="K187" s="101">
        <f t="shared" si="2"/>
        <v>60000000</v>
      </c>
    </row>
    <row r="188" spans="1:11" ht="28.9">
      <c r="A188" s="610"/>
      <c r="B188" s="584"/>
      <c r="C188" s="77">
        <v>1709</v>
      </c>
      <c r="D188" s="77" t="s">
        <v>988</v>
      </c>
      <c r="E188" s="77">
        <v>1709078</v>
      </c>
      <c r="F188" s="78" t="s">
        <v>517</v>
      </c>
      <c r="G188" s="77" t="s">
        <v>994</v>
      </c>
      <c r="H188" s="78" t="s">
        <v>518</v>
      </c>
      <c r="I188" s="79">
        <v>1</v>
      </c>
      <c r="J188" s="102">
        <v>500000000</v>
      </c>
      <c r="K188" s="102">
        <f t="shared" si="2"/>
        <v>500000000</v>
      </c>
    </row>
    <row r="189" spans="1:11" ht="43.15">
      <c r="A189" s="610"/>
      <c r="B189" s="584"/>
      <c r="C189" s="583">
        <v>3502</v>
      </c>
      <c r="D189" s="583" t="s">
        <v>995</v>
      </c>
      <c r="E189" s="74">
        <v>3502010</v>
      </c>
      <c r="F189" s="75" t="s">
        <v>521</v>
      </c>
      <c r="G189" s="74" t="s">
        <v>996</v>
      </c>
      <c r="H189" s="75" t="s">
        <v>522</v>
      </c>
      <c r="I189" s="76">
        <v>2</v>
      </c>
      <c r="J189" s="101">
        <v>40000000</v>
      </c>
      <c r="K189" s="101">
        <f t="shared" si="2"/>
        <v>80000000</v>
      </c>
    </row>
    <row r="190" spans="1:11" ht="30" customHeight="1">
      <c r="A190" s="610"/>
      <c r="B190" s="584"/>
      <c r="C190" s="584">
        <v>3502</v>
      </c>
      <c r="D190" s="584" t="s">
        <v>520</v>
      </c>
      <c r="E190" s="74">
        <v>3502019</v>
      </c>
      <c r="F190" s="75" t="s">
        <v>523</v>
      </c>
      <c r="G190" s="74" t="s">
        <v>997</v>
      </c>
      <c r="H190" s="75" t="s">
        <v>524</v>
      </c>
      <c r="I190" s="76">
        <v>50</v>
      </c>
      <c r="J190" s="101">
        <v>1000000</v>
      </c>
      <c r="K190" s="101">
        <f t="shared" si="2"/>
        <v>50000000</v>
      </c>
    </row>
    <row r="191" spans="1:11" ht="30" customHeight="1">
      <c r="A191" s="610"/>
      <c r="B191" s="584"/>
      <c r="C191" s="584">
        <v>3502</v>
      </c>
      <c r="D191" s="584" t="s">
        <v>520</v>
      </c>
      <c r="E191" s="74">
        <v>3502022</v>
      </c>
      <c r="F191" s="75" t="s">
        <v>525</v>
      </c>
      <c r="G191" s="74" t="s">
        <v>998</v>
      </c>
      <c r="H191" s="75" t="s">
        <v>526</v>
      </c>
      <c r="I191" s="76">
        <v>5</v>
      </c>
      <c r="J191" s="101">
        <v>5000000</v>
      </c>
      <c r="K191" s="101">
        <f t="shared" si="2"/>
        <v>25000000</v>
      </c>
    </row>
    <row r="192" spans="1:11" ht="30" customHeight="1">
      <c r="A192" s="610"/>
      <c r="B192" s="584"/>
      <c r="C192" s="584">
        <v>3502</v>
      </c>
      <c r="D192" s="584" t="s">
        <v>520</v>
      </c>
      <c r="E192" s="74">
        <v>3502024</v>
      </c>
      <c r="F192" s="75" t="s">
        <v>527</v>
      </c>
      <c r="G192" s="74" t="s">
        <v>999</v>
      </c>
      <c r="H192" s="75" t="s">
        <v>528</v>
      </c>
      <c r="I192" s="76">
        <v>5</v>
      </c>
      <c r="J192" s="101">
        <v>20000000</v>
      </c>
      <c r="K192" s="101">
        <f t="shared" si="2"/>
        <v>100000000</v>
      </c>
    </row>
    <row r="193" spans="1:11" ht="30" customHeight="1">
      <c r="A193" s="610"/>
      <c r="B193" s="584"/>
      <c r="C193" s="584">
        <v>3502</v>
      </c>
      <c r="D193" s="584" t="s">
        <v>520</v>
      </c>
      <c r="E193" s="74">
        <v>3502025</v>
      </c>
      <c r="F193" s="75" t="s">
        <v>529</v>
      </c>
      <c r="G193" s="74" t="s">
        <v>1000</v>
      </c>
      <c r="H193" s="75" t="s">
        <v>530</v>
      </c>
      <c r="I193" s="76">
        <v>2</v>
      </c>
      <c r="J193" s="101">
        <v>50000000</v>
      </c>
      <c r="K193" s="101">
        <f t="shared" si="2"/>
        <v>100000000</v>
      </c>
    </row>
    <row r="194" spans="1:11" ht="30" customHeight="1">
      <c r="A194" s="610"/>
      <c r="B194" s="584"/>
      <c r="C194" s="584">
        <v>3502</v>
      </c>
      <c r="D194" s="584" t="s">
        <v>520</v>
      </c>
      <c r="E194" s="74">
        <v>3502039</v>
      </c>
      <c r="F194" s="75" t="s">
        <v>531</v>
      </c>
      <c r="G194" s="74" t="s">
        <v>1001</v>
      </c>
      <c r="H194" s="75" t="s">
        <v>532</v>
      </c>
      <c r="I194" s="76">
        <v>2</v>
      </c>
      <c r="J194" s="101">
        <v>50000000</v>
      </c>
      <c r="K194" s="101">
        <f t="shared" si="2"/>
        <v>100000000</v>
      </c>
    </row>
    <row r="195" spans="1:11" ht="30" customHeight="1">
      <c r="A195" s="610"/>
      <c r="B195" s="584"/>
      <c r="C195" s="584">
        <v>3502</v>
      </c>
      <c r="D195" s="584" t="s">
        <v>520</v>
      </c>
      <c r="E195" s="74">
        <v>3502045</v>
      </c>
      <c r="F195" s="75" t="s">
        <v>533</v>
      </c>
      <c r="G195" s="74" t="s">
        <v>1002</v>
      </c>
      <c r="H195" s="75" t="s">
        <v>340</v>
      </c>
      <c r="I195" s="76">
        <v>2</v>
      </c>
      <c r="J195" s="101">
        <v>10000000</v>
      </c>
      <c r="K195" s="101">
        <f t="shared" si="2"/>
        <v>20000000</v>
      </c>
    </row>
    <row r="196" spans="1:11" ht="15" customHeight="1">
      <c r="A196" s="610"/>
      <c r="B196" s="584"/>
      <c r="C196" s="584">
        <v>3502</v>
      </c>
      <c r="D196" s="584" t="s">
        <v>520</v>
      </c>
      <c r="E196" s="74">
        <v>3502046</v>
      </c>
      <c r="F196" s="75" t="s">
        <v>534</v>
      </c>
      <c r="G196" s="74" t="s">
        <v>1003</v>
      </c>
      <c r="H196" s="75" t="s">
        <v>357</v>
      </c>
      <c r="I196" s="76">
        <v>3</v>
      </c>
      <c r="J196" s="101">
        <v>15000000</v>
      </c>
      <c r="K196" s="101">
        <f t="shared" ref="K196:K259" si="3">+I196*J196</f>
        <v>45000000</v>
      </c>
    </row>
    <row r="197" spans="1:11" ht="15" customHeight="1">
      <c r="A197" s="610"/>
      <c r="B197" s="584"/>
      <c r="C197" s="584">
        <v>3502</v>
      </c>
      <c r="D197" s="584" t="s">
        <v>520</v>
      </c>
      <c r="E197" s="74">
        <v>3502050</v>
      </c>
      <c r="F197" s="75" t="s">
        <v>535</v>
      </c>
      <c r="G197" s="74" t="s">
        <v>1004</v>
      </c>
      <c r="H197" s="75" t="s">
        <v>535</v>
      </c>
      <c r="I197" s="76">
        <v>1</v>
      </c>
      <c r="J197" s="101"/>
      <c r="K197" s="101">
        <f t="shared" si="3"/>
        <v>0</v>
      </c>
    </row>
    <row r="198" spans="1:11" ht="28.9">
      <c r="A198" s="610"/>
      <c r="B198" s="584"/>
      <c r="C198" s="584"/>
      <c r="D198" s="584"/>
      <c r="E198" s="772" t="s">
        <v>1009</v>
      </c>
      <c r="F198" s="75" t="s">
        <v>1010</v>
      </c>
      <c r="G198" s="771" t="s">
        <v>1011</v>
      </c>
      <c r="H198" s="75" t="s">
        <v>1012</v>
      </c>
      <c r="I198" s="76">
        <v>4</v>
      </c>
      <c r="J198" s="101">
        <v>6000000</v>
      </c>
      <c r="K198" s="101">
        <f t="shared" si="3"/>
        <v>24000000</v>
      </c>
    </row>
    <row r="199" spans="1:11" ht="15" customHeight="1">
      <c r="A199" s="610"/>
      <c r="B199" s="584"/>
      <c r="C199" s="585">
        <v>3502</v>
      </c>
      <c r="D199" s="585" t="s">
        <v>520</v>
      </c>
      <c r="E199" s="74">
        <v>3502059</v>
      </c>
      <c r="F199" s="75" t="s">
        <v>536</v>
      </c>
      <c r="G199" s="74" t="s">
        <v>1013</v>
      </c>
      <c r="H199" s="75" t="s">
        <v>537</v>
      </c>
      <c r="I199" s="76">
        <v>1</v>
      </c>
      <c r="J199" s="101">
        <v>30000000</v>
      </c>
      <c r="K199" s="101">
        <f t="shared" si="3"/>
        <v>30000000</v>
      </c>
    </row>
    <row r="200" spans="1:11" ht="28.9">
      <c r="A200" s="610"/>
      <c r="B200" s="584"/>
      <c r="C200" s="74">
        <v>3601</v>
      </c>
      <c r="D200" s="583" t="s">
        <v>1029</v>
      </c>
      <c r="E200" s="74">
        <v>3601009</v>
      </c>
      <c r="F200" s="75" t="s">
        <v>564</v>
      </c>
      <c r="G200" s="74" t="s">
        <v>1030</v>
      </c>
      <c r="H200" s="75" t="s">
        <v>319</v>
      </c>
      <c r="I200" s="76">
        <v>4</v>
      </c>
      <c r="J200" s="101">
        <v>3000000</v>
      </c>
      <c r="K200" s="101">
        <f t="shared" si="3"/>
        <v>12000000</v>
      </c>
    </row>
    <row r="201" spans="1:11" ht="28.9">
      <c r="A201" s="610"/>
      <c r="B201" s="584"/>
      <c r="C201" s="583">
        <v>3602</v>
      </c>
      <c r="D201" s="584"/>
      <c r="E201" s="74">
        <v>3602002</v>
      </c>
      <c r="F201" s="75" t="s">
        <v>566</v>
      </c>
      <c r="G201" s="74" t="s">
        <v>1031</v>
      </c>
      <c r="H201" s="75" t="s">
        <v>319</v>
      </c>
      <c r="I201" s="76">
        <v>4</v>
      </c>
      <c r="J201" s="101">
        <v>3000000</v>
      </c>
      <c r="K201" s="101">
        <f t="shared" si="3"/>
        <v>12000000</v>
      </c>
    </row>
    <row r="202" spans="1:11" ht="28.9">
      <c r="A202" s="610"/>
      <c r="B202" s="584"/>
      <c r="C202" s="584"/>
      <c r="D202" s="584"/>
      <c r="E202" s="74">
        <v>3602018</v>
      </c>
      <c r="F202" s="75" t="s">
        <v>567</v>
      </c>
      <c r="G202" s="74" t="s">
        <v>1032</v>
      </c>
      <c r="H202" s="75" t="s">
        <v>568</v>
      </c>
      <c r="I202" s="76">
        <v>10</v>
      </c>
      <c r="J202" s="101">
        <v>10000000</v>
      </c>
      <c r="K202" s="101">
        <f t="shared" si="3"/>
        <v>100000000</v>
      </c>
    </row>
    <row r="203" spans="1:11" ht="28.9">
      <c r="A203" s="610"/>
      <c r="B203" s="584"/>
      <c r="C203" s="585"/>
      <c r="D203" s="584"/>
      <c r="E203" s="74">
        <v>3602032</v>
      </c>
      <c r="F203" s="75" t="s">
        <v>569</v>
      </c>
      <c r="G203" s="74" t="s">
        <v>1033</v>
      </c>
      <c r="H203" s="75" t="s">
        <v>570</v>
      </c>
      <c r="I203" s="76">
        <v>10</v>
      </c>
      <c r="J203" s="101">
        <v>2000000</v>
      </c>
      <c r="K203" s="101">
        <f t="shared" si="3"/>
        <v>20000000</v>
      </c>
    </row>
    <row r="204" spans="1:11" ht="28.9">
      <c r="A204" s="610"/>
      <c r="B204" s="584"/>
      <c r="C204" s="583">
        <v>3604</v>
      </c>
      <c r="D204" s="584"/>
      <c r="E204" s="74">
        <v>3604006</v>
      </c>
      <c r="F204" s="75" t="s">
        <v>595</v>
      </c>
      <c r="G204" s="74" t="s">
        <v>1034</v>
      </c>
      <c r="H204" s="75" t="s">
        <v>172</v>
      </c>
      <c r="I204" s="76">
        <v>60</v>
      </c>
      <c r="J204" s="101">
        <v>800000</v>
      </c>
      <c r="K204" s="101">
        <f t="shared" si="3"/>
        <v>48000000</v>
      </c>
    </row>
    <row r="205" spans="1:11" ht="28.9">
      <c r="A205" s="610"/>
      <c r="B205" s="584"/>
      <c r="C205" s="584"/>
      <c r="D205" s="584"/>
      <c r="E205" s="74">
        <v>3604009</v>
      </c>
      <c r="F205" s="75" t="s">
        <v>596</v>
      </c>
      <c r="G205" s="74" t="s">
        <v>1035</v>
      </c>
      <c r="H205" s="75" t="s">
        <v>597</v>
      </c>
      <c r="I205" s="76">
        <v>2</v>
      </c>
      <c r="J205" s="101">
        <v>5000000</v>
      </c>
      <c r="K205" s="101">
        <f t="shared" si="3"/>
        <v>10000000</v>
      </c>
    </row>
    <row r="206" spans="1:11" ht="28.9">
      <c r="A206" s="610"/>
      <c r="B206" s="585"/>
      <c r="C206" s="585"/>
      <c r="D206" s="585"/>
      <c r="E206" s="74">
        <v>3604022</v>
      </c>
      <c r="F206" s="75" t="s">
        <v>599</v>
      </c>
      <c r="G206" s="74" t="s">
        <v>1037</v>
      </c>
      <c r="H206" s="75" t="s">
        <v>526</v>
      </c>
      <c r="I206" s="76">
        <v>10</v>
      </c>
      <c r="J206" s="101">
        <v>2400000</v>
      </c>
      <c r="K206" s="101">
        <f t="shared" si="3"/>
        <v>24000000</v>
      </c>
    </row>
    <row r="207" spans="1:11" ht="30" customHeight="1">
      <c r="A207" s="610"/>
      <c r="B207" s="583" t="s">
        <v>1244</v>
      </c>
      <c r="C207" s="74">
        <v>2404</v>
      </c>
      <c r="D207" s="583" t="s">
        <v>1045</v>
      </c>
      <c r="E207" s="74">
        <v>2404001</v>
      </c>
      <c r="F207" s="75" t="s">
        <v>586</v>
      </c>
      <c r="G207" s="74" t="s">
        <v>1046</v>
      </c>
      <c r="H207" s="75" t="s">
        <v>586</v>
      </c>
      <c r="I207" s="76">
        <v>1</v>
      </c>
      <c r="J207" s="101"/>
      <c r="K207" s="101">
        <f t="shared" si="3"/>
        <v>0</v>
      </c>
    </row>
    <row r="208" spans="1:11">
      <c r="A208" s="610"/>
      <c r="B208" s="584"/>
      <c r="C208" s="583">
        <v>2402</v>
      </c>
      <c r="D208" s="584"/>
      <c r="E208" s="74">
        <v>2402001</v>
      </c>
      <c r="F208" s="75" t="s">
        <v>588</v>
      </c>
      <c r="G208" s="74" t="s">
        <v>1047</v>
      </c>
      <c r="H208" s="75" t="s">
        <v>589</v>
      </c>
      <c r="I208" s="76">
        <v>1</v>
      </c>
      <c r="J208" s="101">
        <v>1697000000</v>
      </c>
      <c r="K208" s="101">
        <f t="shared" si="3"/>
        <v>1697000000</v>
      </c>
    </row>
    <row r="209" spans="1:11">
      <c r="A209" s="610"/>
      <c r="B209" s="584"/>
      <c r="C209" s="584"/>
      <c r="D209" s="584"/>
      <c r="E209" s="74">
        <v>2402006</v>
      </c>
      <c r="F209" s="75" t="s">
        <v>590</v>
      </c>
      <c r="G209" s="74" t="s">
        <v>1048</v>
      </c>
      <c r="H209" s="75" t="s">
        <v>590</v>
      </c>
      <c r="I209" s="76">
        <v>1</v>
      </c>
      <c r="J209" s="101">
        <v>5163000002</v>
      </c>
      <c r="K209" s="101">
        <f t="shared" si="3"/>
        <v>5163000002</v>
      </c>
    </row>
    <row r="210" spans="1:11">
      <c r="A210" s="610"/>
      <c r="B210" s="584"/>
      <c r="C210" s="584"/>
      <c r="D210" s="584"/>
      <c r="E210" s="74">
        <v>2402039</v>
      </c>
      <c r="F210" s="75" t="s">
        <v>591</v>
      </c>
      <c r="G210" s="74" t="s">
        <v>1049</v>
      </c>
      <c r="H210" s="75" t="s">
        <v>592</v>
      </c>
      <c r="I210" s="76">
        <v>1</v>
      </c>
      <c r="J210" s="101">
        <v>700000000</v>
      </c>
      <c r="K210" s="101">
        <f t="shared" si="3"/>
        <v>700000000</v>
      </c>
    </row>
    <row r="211" spans="1:11">
      <c r="A211" s="610"/>
      <c r="B211" s="584"/>
      <c r="C211" s="584"/>
      <c r="D211" s="584"/>
      <c r="E211" s="74">
        <v>2402041</v>
      </c>
      <c r="F211" s="75" t="s">
        <v>593</v>
      </c>
      <c r="G211" s="74" t="s">
        <v>1050</v>
      </c>
      <c r="H211" s="75" t="s">
        <v>593</v>
      </c>
      <c r="I211" s="76">
        <v>1</v>
      </c>
      <c r="J211" s="101">
        <v>418000000</v>
      </c>
      <c r="K211" s="101">
        <f t="shared" si="3"/>
        <v>418000000</v>
      </c>
    </row>
    <row r="212" spans="1:11">
      <c r="A212" s="610"/>
      <c r="B212" s="584"/>
      <c r="C212" s="584"/>
      <c r="D212" s="584"/>
      <c r="E212" s="74">
        <v>2402113</v>
      </c>
      <c r="F212" s="75" t="s">
        <v>1247</v>
      </c>
      <c r="G212" s="74">
        <v>240211300</v>
      </c>
      <c r="H212" s="75" t="s">
        <v>1248</v>
      </c>
      <c r="I212" s="76">
        <v>1</v>
      </c>
      <c r="J212" s="101">
        <v>3417000000</v>
      </c>
      <c r="K212" s="101">
        <f t="shared" si="3"/>
        <v>3417000000</v>
      </c>
    </row>
    <row r="213" spans="1:11">
      <c r="A213" s="610"/>
      <c r="B213" s="584"/>
      <c r="C213" s="584"/>
      <c r="D213" s="584"/>
      <c r="E213" s="74" t="s">
        <v>1051</v>
      </c>
      <c r="F213" s="75" t="s">
        <v>1052</v>
      </c>
      <c r="G213" s="74" t="s">
        <v>1053</v>
      </c>
      <c r="H213" s="75" t="s">
        <v>1054</v>
      </c>
      <c r="I213" s="76">
        <v>1</v>
      </c>
      <c r="J213" s="101">
        <v>150000000</v>
      </c>
      <c r="K213" s="101">
        <f t="shared" si="3"/>
        <v>150000000</v>
      </c>
    </row>
    <row r="214" spans="1:11">
      <c r="A214" s="610"/>
      <c r="B214" s="584"/>
      <c r="C214" s="74">
        <v>2403</v>
      </c>
      <c r="D214" s="584"/>
      <c r="E214" s="74">
        <v>2403002</v>
      </c>
      <c r="F214" s="75" t="s">
        <v>613</v>
      </c>
      <c r="G214" s="74" t="s">
        <v>1056</v>
      </c>
      <c r="H214" s="75" t="s">
        <v>614</v>
      </c>
      <c r="I214" s="76">
        <v>1</v>
      </c>
      <c r="J214" s="101">
        <v>500000000</v>
      </c>
      <c r="K214" s="101">
        <f t="shared" si="3"/>
        <v>500000000</v>
      </c>
    </row>
    <row r="215" spans="1:11">
      <c r="A215" s="610"/>
      <c r="B215" s="584"/>
      <c r="C215" s="74" t="s">
        <v>1249</v>
      </c>
      <c r="D215" s="584"/>
      <c r="E215" s="74" t="s">
        <v>1250</v>
      </c>
      <c r="F215" s="75" t="s">
        <v>1251</v>
      </c>
      <c r="G215" s="74" t="s">
        <v>1252</v>
      </c>
      <c r="H215" s="75" t="s">
        <v>1253</v>
      </c>
      <c r="I215" s="76">
        <v>1</v>
      </c>
      <c r="J215" s="101"/>
      <c r="K215" s="101">
        <f t="shared" si="3"/>
        <v>0</v>
      </c>
    </row>
    <row r="216" spans="1:11">
      <c r="A216" s="610"/>
      <c r="B216" s="584"/>
      <c r="C216" s="74">
        <v>2403</v>
      </c>
      <c r="D216" s="585"/>
      <c r="E216" s="74" t="s">
        <v>1254</v>
      </c>
      <c r="F216" s="75" t="s">
        <v>1255</v>
      </c>
      <c r="G216" s="74" t="s">
        <v>1256</v>
      </c>
      <c r="H216" s="75" t="s">
        <v>1257</v>
      </c>
      <c r="I216" s="76">
        <v>1</v>
      </c>
      <c r="J216" s="101">
        <v>50000000</v>
      </c>
      <c r="K216" s="101">
        <f t="shared" si="3"/>
        <v>50000000</v>
      </c>
    </row>
    <row r="217" spans="1:11" ht="28.9">
      <c r="A217" s="610"/>
      <c r="B217" s="584"/>
      <c r="C217" s="84">
        <v>2408</v>
      </c>
      <c r="D217" s="583" t="s">
        <v>1258</v>
      </c>
      <c r="E217" s="74">
        <v>2408008</v>
      </c>
      <c r="F217" s="75" t="s">
        <v>603</v>
      </c>
      <c r="G217" s="74" t="s">
        <v>1058</v>
      </c>
      <c r="H217" s="75" t="s">
        <v>603</v>
      </c>
      <c r="I217" s="76">
        <v>1</v>
      </c>
      <c r="J217" s="101">
        <v>400000000</v>
      </c>
      <c r="K217" s="101">
        <f t="shared" si="3"/>
        <v>400000000</v>
      </c>
    </row>
    <row r="218" spans="1:11" ht="29.45" thickBot="1">
      <c r="A218" s="610"/>
      <c r="B218" s="584"/>
      <c r="C218" s="83">
        <v>2402</v>
      </c>
      <c r="D218" s="589"/>
      <c r="E218" s="83">
        <v>2402127</v>
      </c>
      <c r="F218" s="119" t="s">
        <v>1063</v>
      </c>
      <c r="G218" s="83" t="s">
        <v>1064</v>
      </c>
      <c r="H218" s="119" t="s">
        <v>1065</v>
      </c>
      <c r="I218" s="120">
        <v>1</v>
      </c>
      <c r="J218" s="121">
        <v>200000000</v>
      </c>
      <c r="K218" s="121">
        <f t="shared" si="3"/>
        <v>200000000</v>
      </c>
    </row>
    <row r="219" spans="1:11" ht="15.75" customHeight="1" thickBot="1">
      <c r="A219" s="619" t="s">
        <v>1259</v>
      </c>
      <c r="B219" s="620"/>
      <c r="C219" s="620"/>
      <c r="D219" s="620"/>
      <c r="E219" s="620"/>
      <c r="F219" s="620"/>
      <c r="G219" s="620"/>
      <c r="H219" s="620"/>
      <c r="I219" s="620"/>
      <c r="J219" s="621"/>
      <c r="K219" s="123">
        <f>SUM(K176:K218)</f>
        <v>15565000002</v>
      </c>
    </row>
    <row r="220" spans="1:11" ht="57.6">
      <c r="A220" s="625" t="s">
        <v>114</v>
      </c>
      <c r="B220" s="587" t="s">
        <v>1260</v>
      </c>
      <c r="C220" s="71">
        <v>4501</v>
      </c>
      <c r="D220" s="587" t="s">
        <v>1112</v>
      </c>
      <c r="E220" s="71">
        <v>4501049</v>
      </c>
      <c r="F220" s="72" t="s">
        <v>1113</v>
      </c>
      <c r="G220" s="71">
        <v>450104905</v>
      </c>
      <c r="H220" s="72" t="s">
        <v>340</v>
      </c>
      <c r="I220" s="73">
        <v>4</v>
      </c>
      <c r="J220" s="104">
        <v>25000000</v>
      </c>
      <c r="K220" s="104">
        <f t="shared" si="3"/>
        <v>100000000</v>
      </c>
    </row>
    <row r="221" spans="1:11" ht="57.6">
      <c r="A221" s="625"/>
      <c r="B221" s="587"/>
      <c r="C221" s="586">
        <v>4502</v>
      </c>
      <c r="D221" s="587"/>
      <c r="E221" s="37" t="s">
        <v>832</v>
      </c>
      <c r="F221" s="38" t="s">
        <v>661</v>
      </c>
      <c r="G221" s="37" t="s">
        <v>833</v>
      </c>
      <c r="H221" s="38" t="s">
        <v>1114</v>
      </c>
      <c r="I221" s="39">
        <v>4</v>
      </c>
      <c r="J221" s="103">
        <v>4000000</v>
      </c>
      <c r="K221" s="103">
        <f t="shared" si="3"/>
        <v>16000000</v>
      </c>
    </row>
    <row r="222" spans="1:11">
      <c r="A222" s="625"/>
      <c r="B222" s="587"/>
      <c r="C222" s="587"/>
      <c r="D222" s="587"/>
      <c r="E222" s="37">
        <v>4502003</v>
      </c>
      <c r="F222" s="38" t="s">
        <v>663</v>
      </c>
      <c r="G222" s="37" t="s">
        <v>1115</v>
      </c>
      <c r="H222" s="38" t="s">
        <v>664</v>
      </c>
      <c r="I222" s="39">
        <v>2</v>
      </c>
      <c r="J222" s="103">
        <v>20000000</v>
      </c>
      <c r="K222" s="103">
        <f t="shared" si="3"/>
        <v>40000000</v>
      </c>
    </row>
    <row r="223" spans="1:11" ht="57.6">
      <c r="A223" s="625"/>
      <c r="B223" s="587"/>
      <c r="C223" s="588"/>
      <c r="D223" s="587"/>
      <c r="E223" s="37" t="s">
        <v>832</v>
      </c>
      <c r="F223" s="38" t="s">
        <v>1116</v>
      </c>
      <c r="G223" s="37" t="s">
        <v>1117</v>
      </c>
      <c r="H223" s="38" t="s">
        <v>1118</v>
      </c>
      <c r="I223" s="39">
        <v>1</v>
      </c>
      <c r="J223" s="103">
        <v>30000000</v>
      </c>
      <c r="K223" s="103">
        <f t="shared" si="3"/>
        <v>30000000</v>
      </c>
    </row>
    <row r="224" spans="1:11" ht="86.45">
      <c r="A224" s="625"/>
      <c r="B224" s="587"/>
      <c r="C224" s="37">
        <v>1905</v>
      </c>
      <c r="D224" s="588"/>
      <c r="E224" s="37" t="s">
        <v>1119</v>
      </c>
      <c r="F224" s="38" t="s">
        <v>1120</v>
      </c>
      <c r="G224" s="37" t="s">
        <v>950</v>
      </c>
      <c r="H224" s="38" t="s">
        <v>468</v>
      </c>
      <c r="I224" s="39">
        <v>2</v>
      </c>
      <c r="J224" s="103">
        <v>30000000</v>
      </c>
      <c r="K224" s="103">
        <f t="shared" si="3"/>
        <v>60000000</v>
      </c>
    </row>
    <row r="225" spans="1:11" ht="28.9">
      <c r="A225" s="625"/>
      <c r="B225" s="587"/>
      <c r="C225" s="586">
        <v>4501</v>
      </c>
      <c r="D225" s="586" t="s">
        <v>1072</v>
      </c>
      <c r="E225" s="37">
        <v>4501004</v>
      </c>
      <c r="F225" s="38" t="s">
        <v>414</v>
      </c>
      <c r="G225" s="37" t="s">
        <v>1073</v>
      </c>
      <c r="H225" s="38" t="s">
        <v>624</v>
      </c>
      <c r="I225" s="39">
        <v>3</v>
      </c>
      <c r="J225" s="103">
        <v>15000000</v>
      </c>
      <c r="K225" s="103">
        <f t="shared" si="3"/>
        <v>45000000</v>
      </c>
    </row>
    <row r="226" spans="1:11">
      <c r="A226" s="625"/>
      <c r="B226" s="587"/>
      <c r="C226" s="587"/>
      <c r="D226" s="587"/>
      <c r="E226" s="37">
        <v>4501013</v>
      </c>
      <c r="F226" s="38" t="s">
        <v>627</v>
      </c>
      <c r="G226" s="37" t="s">
        <v>1074</v>
      </c>
      <c r="H226" s="38" t="s">
        <v>628</v>
      </c>
      <c r="I226" s="39">
        <v>1</v>
      </c>
      <c r="J226" s="103">
        <v>50000000</v>
      </c>
      <c r="K226" s="103">
        <f t="shared" si="3"/>
        <v>50000000</v>
      </c>
    </row>
    <row r="227" spans="1:11" ht="43.15">
      <c r="A227" s="625"/>
      <c r="B227" s="587"/>
      <c r="C227" s="587"/>
      <c r="D227" s="587"/>
      <c r="E227" s="37" t="s">
        <v>1077</v>
      </c>
      <c r="F227" s="38" t="s">
        <v>171</v>
      </c>
      <c r="G227" s="37" t="s">
        <v>1078</v>
      </c>
      <c r="H227" s="38" t="s">
        <v>1079</v>
      </c>
      <c r="I227" s="39">
        <v>1</v>
      </c>
      <c r="J227" s="103">
        <v>40000000</v>
      </c>
      <c r="K227" s="103">
        <f t="shared" si="3"/>
        <v>40000000</v>
      </c>
    </row>
    <row r="228" spans="1:11" ht="28.9">
      <c r="A228" s="625"/>
      <c r="B228" s="587"/>
      <c r="C228" s="587"/>
      <c r="D228" s="587"/>
      <c r="E228" s="37">
        <v>4501056</v>
      </c>
      <c r="F228" s="38" t="s">
        <v>1080</v>
      </c>
      <c r="G228" s="37">
        <v>450105600</v>
      </c>
      <c r="H228" s="38" t="s">
        <v>1081</v>
      </c>
      <c r="I228" s="39">
        <v>1</v>
      </c>
      <c r="J228" s="103">
        <v>50000000</v>
      </c>
      <c r="K228" s="103">
        <f t="shared" si="3"/>
        <v>50000000</v>
      </c>
    </row>
    <row r="229" spans="1:11" ht="28.9">
      <c r="A229" s="625"/>
      <c r="B229" s="587"/>
      <c r="C229" s="587"/>
      <c r="D229" s="587"/>
      <c r="E229" s="37" t="s">
        <v>1082</v>
      </c>
      <c r="F229" s="38" t="s">
        <v>1083</v>
      </c>
      <c r="G229" s="37" t="s">
        <v>1084</v>
      </c>
      <c r="H229" s="38" t="s">
        <v>1083</v>
      </c>
      <c r="I229" s="39">
        <v>1</v>
      </c>
      <c r="J229" s="103">
        <v>50000000</v>
      </c>
      <c r="K229" s="103">
        <f t="shared" si="3"/>
        <v>50000000</v>
      </c>
    </row>
    <row r="230" spans="1:11" ht="28.9">
      <c r="A230" s="625"/>
      <c r="B230" s="587"/>
      <c r="C230" s="587"/>
      <c r="D230" s="587"/>
      <c r="E230" s="37" t="s">
        <v>1085</v>
      </c>
      <c r="F230" s="38" t="s">
        <v>1086</v>
      </c>
      <c r="G230" s="37" t="s">
        <v>1087</v>
      </c>
      <c r="H230" s="38" t="s">
        <v>1088</v>
      </c>
      <c r="I230" s="39">
        <v>1</v>
      </c>
      <c r="J230" s="103">
        <v>500000000</v>
      </c>
      <c r="K230" s="103">
        <f t="shared" si="3"/>
        <v>500000000</v>
      </c>
    </row>
    <row r="231" spans="1:11" ht="28.9">
      <c r="A231" s="625"/>
      <c r="B231" s="587"/>
      <c r="C231" s="587"/>
      <c r="D231" s="587"/>
      <c r="E231" s="37" t="s">
        <v>1085</v>
      </c>
      <c r="F231" s="38" t="s">
        <v>1086</v>
      </c>
      <c r="G231" s="37">
        <v>450102801</v>
      </c>
      <c r="H231" s="38" t="s">
        <v>1089</v>
      </c>
      <c r="I231" s="39">
        <v>1</v>
      </c>
      <c r="J231" s="103">
        <v>300000000</v>
      </c>
      <c r="K231" s="103">
        <f t="shared" si="3"/>
        <v>300000000</v>
      </c>
    </row>
    <row r="232" spans="1:11" ht="28.9">
      <c r="A232" s="625"/>
      <c r="B232" s="587"/>
      <c r="C232" s="588"/>
      <c r="D232" s="587"/>
      <c r="E232" s="37">
        <v>4501026</v>
      </c>
      <c r="F232" s="38" t="s">
        <v>1075</v>
      </c>
      <c r="G232" s="37">
        <v>450102602</v>
      </c>
      <c r="H232" s="38" t="s">
        <v>1076</v>
      </c>
      <c r="I232" s="39">
        <v>1</v>
      </c>
      <c r="J232" s="103">
        <v>70000000</v>
      </c>
      <c r="K232" s="103">
        <f t="shared" si="3"/>
        <v>70000000</v>
      </c>
    </row>
    <row r="233" spans="1:11" ht="28.9">
      <c r="A233" s="625"/>
      <c r="B233" s="587"/>
      <c r="C233" s="37">
        <v>4599</v>
      </c>
      <c r="D233" s="587"/>
      <c r="E233" s="37" t="s">
        <v>1090</v>
      </c>
      <c r="F233" s="38" t="s">
        <v>1091</v>
      </c>
      <c r="G233" s="37" t="s">
        <v>1092</v>
      </c>
      <c r="H233" s="38" t="s">
        <v>1093</v>
      </c>
      <c r="I233" s="39">
        <v>1</v>
      </c>
      <c r="J233" s="103">
        <v>80000000</v>
      </c>
      <c r="K233" s="103">
        <f t="shared" si="3"/>
        <v>80000000</v>
      </c>
    </row>
    <row r="234" spans="1:11" ht="28.9">
      <c r="A234" s="625"/>
      <c r="B234" s="587"/>
      <c r="C234" s="586">
        <v>2409</v>
      </c>
      <c r="D234" s="587"/>
      <c r="E234" s="37" t="s">
        <v>1261</v>
      </c>
      <c r="F234" s="38" t="s">
        <v>1262</v>
      </c>
      <c r="G234" s="37" t="s">
        <v>1263</v>
      </c>
      <c r="H234" s="38" t="s">
        <v>1264</v>
      </c>
      <c r="I234" s="39">
        <v>1</v>
      </c>
      <c r="J234" s="103">
        <v>500000000</v>
      </c>
      <c r="K234" s="103">
        <f t="shared" si="3"/>
        <v>500000000</v>
      </c>
    </row>
    <row r="235" spans="1:11" ht="28.9">
      <c r="A235" s="625"/>
      <c r="B235" s="587"/>
      <c r="C235" s="587"/>
      <c r="D235" s="587"/>
      <c r="E235" s="37" t="s">
        <v>1261</v>
      </c>
      <c r="F235" s="38" t="s">
        <v>1262</v>
      </c>
      <c r="G235" s="37" t="s">
        <v>1265</v>
      </c>
      <c r="H235" s="38" t="s">
        <v>1266</v>
      </c>
      <c r="I235" s="39">
        <v>1</v>
      </c>
      <c r="J235" s="103">
        <v>100000000</v>
      </c>
      <c r="K235" s="103">
        <f t="shared" si="3"/>
        <v>100000000</v>
      </c>
    </row>
    <row r="236" spans="1:11" ht="28.9">
      <c r="A236" s="625"/>
      <c r="B236" s="587"/>
      <c r="C236" s="587"/>
      <c r="D236" s="587"/>
      <c r="E236" s="37" t="s">
        <v>1261</v>
      </c>
      <c r="F236" s="38" t="s">
        <v>1262</v>
      </c>
      <c r="G236" s="37" t="s">
        <v>1267</v>
      </c>
      <c r="H236" s="38" t="s">
        <v>1268</v>
      </c>
      <c r="I236" s="39">
        <v>1</v>
      </c>
      <c r="J236" s="103">
        <v>120000000</v>
      </c>
      <c r="K236" s="103">
        <f t="shared" si="3"/>
        <v>120000000</v>
      </c>
    </row>
    <row r="237" spans="1:11" ht="28.9">
      <c r="A237" s="625"/>
      <c r="B237" s="587"/>
      <c r="C237" s="588"/>
      <c r="D237" s="587"/>
      <c r="E237" s="37" t="s">
        <v>1261</v>
      </c>
      <c r="F237" s="38" t="s">
        <v>1262</v>
      </c>
      <c r="G237" s="37" t="s">
        <v>1269</v>
      </c>
      <c r="H237" s="38" t="s">
        <v>1270</v>
      </c>
      <c r="I237" s="39">
        <v>1</v>
      </c>
      <c r="J237" s="103">
        <v>400000000</v>
      </c>
      <c r="K237" s="103">
        <f t="shared" si="3"/>
        <v>400000000</v>
      </c>
    </row>
    <row r="238" spans="1:11">
      <c r="A238" s="625"/>
      <c r="B238" s="587"/>
      <c r="C238" s="586" t="s">
        <v>1095</v>
      </c>
      <c r="D238" s="587"/>
      <c r="E238" s="37" t="s">
        <v>1096</v>
      </c>
      <c r="F238" s="38" t="s">
        <v>1097</v>
      </c>
      <c r="G238" s="80" t="s">
        <v>1098</v>
      </c>
      <c r="H238" s="81" t="s">
        <v>1097</v>
      </c>
      <c r="I238" s="39">
        <v>1</v>
      </c>
      <c r="J238" s="103">
        <v>700000000</v>
      </c>
      <c r="K238" s="103">
        <f t="shared" si="3"/>
        <v>700000000</v>
      </c>
    </row>
    <row r="239" spans="1:11">
      <c r="A239" s="625"/>
      <c r="B239" s="587"/>
      <c r="C239" s="587" t="s">
        <v>1095</v>
      </c>
      <c r="D239" s="587"/>
      <c r="E239" s="37" t="s">
        <v>1099</v>
      </c>
      <c r="F239" s="38" t="s">
        <v>1100</v>
      </c>
      <c r="G239" s="80" t="s">
        <v>1101</v>
      </c>
      <c r="H239" s="81" t="s">
        <v>1100</v>
      </c>
      <c r="I239" s="39">
        <v>1</v>
      </c>
      <c r="J239" s="103">
        <v>2312000000</v>
      </c>
      <c r="K239" s="103">
        <f t="shared" si="3"/>
        <v>2312000000</v>
      </c>
    </row>
    <row r="240" spans="1:11">
      <c r="A240" s="625"/>
      <c r="B240" s="587"/>
      <c r="C240" s="587" t="s">
        <v>1095</v>
      </c>
      <c r="D240" s="587"/>
      <c r="E240" s="37" t="s">
        <v>1102</v>
      </c>
      <c r="F240" s="38" t="s">
        <v>1103</v>
      </c>
      <c r="G240" s="80" t="s">
        <v>1104</v>
      </c>
      <c r="H240" s="81" t="s">
        <v>1103</v>
      </c>
      <c r="I240" s="39">
        <v>1</v>
      </c>
      <c r="J240" s="103">
        <v>1201000000</v>
      </c>
      <c r="K240" s="103">
        <f t="shared" si="3"/>
        <v>1201000000</v>
      </c>
    </row>
    <row r="241" spans="1:11" ht="28.9">
      <c r="A241" s="625"/>
      <c r="B241" s="587"/>
      <c r="C241" s="588" t="s">
        <v>1095</v>
      </c>
      <c r="D241" s="588"/>
      <c r="E241" s="37" t="s">
        <v>1105</v>
      </c>
      <c r="F241" s="38" t="s">
        <v>1106</v>
      </c>
      <c r="G241" s="80" t="s">
        <v>1107</v>
      </c>
      <c r="H241" s="81" t="s">
        <v>1106</v>
      </c>
      <c r="I241" s="39">
        <v>1</v>
      </c>
      <c r="J241" s="103">
        <v>1900000000</v>
      </c>
      <c r="K241" s="103">
        <f t="shared" si="3"/>
        <v>1900000000</v>
      </c>
    </row>
    <row r="242" spans="1:11" ht="45" customHeight="1">
      <c r="A242" s="625"/>
      <c r="B242" s="587"/>
      <c r="C242" s="586" t="s">
        <v>1121</v>
      </c>
      <c r="D242" s="586" t="s">
        <v>671</v>
      </c>
      <c r="E242" s="37" t="s">
        <v>1122</v>
      </c>
      <c r="F242" s="38" t="s">
        <v>1123</v>
      </c>
      <c r="G242" s="37" t="s">
        <v>1124</v>
      </c>
      <c r="H242" s="38" t="s">
        <v>1125</v>
      </c>
      <c r="I242" s="39">
        <v>1</v>
      </c>
      <c r="J242" s="103">
        <v>60000000</v>
      </c>
      <c r="K242" s="103">
        <f t="shared" si="3"/>
        <v>60000000</v>
      </c>
    </row>
    <row r="243" spans="1:11" ht="26.45">
      <c r="A243" s="625"/>
      <c r="B243" s="587"/>
      <c r="C243" s="587"/>
      <c r="D243" s="587"/>
      <c r="E243" s="80" t="s">
        <v>1126</v>
      </c>
      <c r="F243" s="38" t="s">
        <v>1127</v>
      </c>
      <c r="G243" s="80" t="s">
        <v>1128</v>
      </c>
      <c r="H243" s="81" t="s">
        <v>1129</v>
      </c>
      <c r="I243" s="39">
        <v>1</v>
      </c>
      <c r="J243" s="103">
        <v>100000000</v>
      </c>
      <c r="K243" s="103">
        <f t="shared" si="3"/>
        <v>100000000</v>
      </c>
    </row>
    <row r="244" spans="1:11">
      <c r="A244" s="625"/>
      <c r="B244" s="587"/>
      <c r="C244" s="587"/>
      <c r="D244" s="587"/>
      <c r="E244" s="80" t="s">
        <v>1130</v>
      </c>
      <c r="F244" s="38" t="s">
        <v>1131</v>
      </c>
      <c r="G244" s="80" t="s">
        <v>1132</v>
      </c>
      <c r="H244" s="81" t="s">
        <v>1133</v>
      </c>
      <c r="I244" s="39">
        <v>1</v>
      </c>
      <c r="J244" s="103">
        <v>60000000</v>
      </c>
      <c r="K244" s="103">
        <f t="shared" si="3"/>
        <v>60000000</v>
      </c>
    </row>
    <row r="245" spans="1:11">
      <c r="A245" s="625"/>
      <c r="B245" s="587"/>
      <c r="C245" s="587"/>
      <c r="D245" s="587"/>
      <c r="E245" s="80" t="s">
        <v>1134</v>
      </c>
      <c r="F245" s="81" t="s">
        <v>1135</v>
      </c>
      <c r="G245" s="80" t="s">
        <v>1136</v>
      </c>
      <c r="H245" s="81" t="s">
        <v>1137</v>
      </c>
      <c r="I245" s="39">
        <v>1</v>
      </c>
      <c r="J245" s="103">
        <v>25000000</v>
      </c>
      <c r="K245" s="103">
        <f t="shared" si="3"/>
        <v>25000000</v>
      </c>
    </row>
    <row r="246" spans="1:11">
      <c r="A246" s="625"/>
      <c r="B246" s="587"/>
      <c r="C246" s="587"/>
      <c r="D246" s="587"/>
      <c r="E246" s="80" t="s">
        <v>1138</v>
      </c>
      <c r="F246" s="81" t="s">
        <v>803</v>
      </c>
      <c r="G246" s="80" t="s">
        <v>1139</v>
      </c>
      <c r="H246" s="81" t="s">
        <v>718</v>
      </c>
      <c r="I246" s="39">
        <v>1</v>
      </c>
      <c r="J246" s="103">
        <v>25000000</v>
      </c>
      <c r="K246" s="103">
        <f t="shared" si="3"/>
        <v>25000000</v>
      </c>
    </row>
    <row r="247" spans="1:11">
      <c r="A247" s="625"/>
      <c r="B247" s="587"/>
      <c r="C247" s="587"/>
      <c r="D247" s="587"/>
      <c r="E247" s="80" t="s">
        <v>1140</v>
      </c>
      <c r="F247" s="81" t="s">
        <v>1141</v>
      </c>
      <c r="G247" s="80" t="s">
        <v>1142</v>
      </c>
      <c r="H247" s="81" t="s">
        <v>1143</v>
      </c>
      <c r="I247" s="39">
        <v>1</v>
      </c>
      <c r="J247" s="103">
        <v>60000000</v>
      </c>
      <c r="K247" s="103">
        <f t="shared" si="3"/>
        <v>60000000</v>
      </c>
    </row>
    <row r="248" spans="1:11" ht="28.9">
      <c r="A248" s="625"/>
      <c r="B248" s="587"/>
      <c r="C248" s="587"/>
      <c r="D248" s="587"/>
      <c r="E248" s="80" t="s">
        <v>1148</v>
      </c>
      <c r="F248" s="38" t="s">
        <v>1149</v>
      </c>
      <c r="G248" s="80" t="s">
        <v>1150</v>
      </c>
      <c r="H248" s="81" t="s">
        <v>1151</v>
      </c>
      <c r="I248" s="39">
        <v>1</v>
      </c>
      <c r="J248" s="103">
        <v>80000000</v>
      </c>
      <c r="K248" s="103">
        <f t="shared" si="3"/>
        <v>80000000</v>
      </c>
    </row>
    <row r="249" spans="1:11">
      <c r="A249" s="625"/>
      <c r="B249" s="587"/>
      <c r="C249" s="587"/>
      <c r="D249" s="587"/>
      <c r="E249" s="37" t="s">
        <v>1140</v>
      </c>
      <c r="F249" s="38" t="s">
        <v>1141</v>
      </c>
      <c r="G249" s="37" t="s">
        <v>1142</v>
      </c>
      <c r="H249" s="38" t="s">
        <v>1143</v>
      </c>
      <c r="I249" s="39">
        <v>1</v>
      </c>
      <c r="J249" s="103">
        <v>60000000</v>
      </c>
      <c r="K249" s="103">
        <f t="shared" si="3"/>
        <v>60000000</v>
      </c>
    </row>
    <row r="250" spans="1:11" ht="28.9">
      <c r="A250" s="625"/>
      <c r="B250" s="587"/>
      <c r="C250" s="587"/>
      <c r="D250" s="587"/>
      <c r="E250" s="37" t="s">
        <v>1140</v>
      </c>
      <c r="F250" s="38" t="s">
        <v>1141</v>
      </c>
      <c r="G250" s="37" t="s">
        <v>1152</v>
      </c>
      <c r="H250" s="38" t="s">
        <v>1153</v>
      </c>
      <c r="I250" s="39">
        <v>2</v>
      </c>
      <c r="J250" s="103">
        <v>10000000</v>
      </c>
      <c r="K250" s="103">
        <f t="shared" si="3"/>
        <v>20000000</v>
      </c>
    </row>
    <row r="251" spans="1:11">
      <c r="A251" s="625"/>
      <c r="B251" s="587"/>
      <c r="C251" s="588"/>
      <c r="D251" s="587"/>
      <c r="E251" s="37" t="s">
        <v>1154</v>
      </c>
      <c r="F251" s="38" t="s">
        <v>1155</v>
      </c>
      <c r="G251" s="37">
        <v>459902304</v>
      </c>
      <c r="H251" s="38" t="s">
        <v>1157</v>
      </c>
      <c r="I251" s="39">
        <v>1</v>
      </c>
      <c r="J251" s="103">
        <v>45000000</v>
      </c>
      <c r="K251" s="103">
        <f t="shared" si="3"/>
        <v>45000000</v>
      </c>
    </row>
    <row r="252" spans="1:11">
      <c r="A252" s="625"/>
      <c r="B252" s="587"/>
      <c r="C252" s="586">
        <v>4502</v>
      </c>
      <c r="D252" s="587"/>
      <c r="E252" s="80" t="s">
        <v>1158</v>
      </c>
      <c r="F252" s="38" t="s">
        <v>1159</v>
      </c>
      <c r="G252" s="80" t="s">
        <v>1160</v>
      </c>
      <c r="H252" s="81" t="s">
        <v>1133</v>
      </c>
      <c r="I252" s="39">
        <v>1</v>
      </c>
      <c r="J252" s="103">
        <v>30000000</v>
      </c>
      <c r="K252" s="103">
        <f t="shared" si="3"/>
        <v>30000000</v>
      </c>
    </row>
    <row r="253" spans="1:11">
      <c r="A253" s="625"/>
      <c r="B253" s="587"/>
      <c r="C253" s="587"/>
      <c r="D253" s="587"/>
      <c r="E253" s="37" t="s">
        <v>1161</v>
      </c>
      <c r="F253" s="38" t="s">
        <v>1162</v>
      </c>
      <c r="G253" s="37" t="s">
        <v>1163</v>
      </c>
      <c r="H253" s="38" t="s">
        <v>1164</v>
      </c>
      <c r="I253" s="39">
        <v>1</v>
      </c>
      <c r="J253" s="103">
        <v>50000000</v>
      </c>
      <c r="K253" s="103">
        <f t="shared" si="3"/>
        <v>50000000</v>
      </c>
    </row>
    <row r="254" spans="1:11">
      <c r="A254" s="625"/>
      <c r="B254" s="587"/>
      <c r="C254" s="587"/>
      <c r="D254" s="587"/>
      <c r="E254" s="37" t="s">
        <v>784</v>
      </c>
      <c r="F254" s="38" t="s">
        <v>695</v>
      </c>
      <c r="G254" s="37" t="s">
        <v>1272</v>
      </c>
      <c r="H254" s="38" t="s">
        <v>1273</v>
      </c>
      <c r="I254" s="39">
        <v>1</v>
      </c>
      <c r="J254" s="103">
        <v>30000000</v>
      </c>
      <c r="K254" s="103">
        <f t="shared" si="3"/>
        <v>30000000</v>
      </c>
    </row>
    <row r="255" spans="1:11" ht="28.9">
      <c r="A255" s="625"/>
      <c r="B255" s="587"/>
      <c r="C255" s="587"/>
      <c r="D255" s="587"/>
      <c r="E255" s="37" t="s">
        <v>1167</v>
      </c>
      <c r="F255" s="38" t="s">
        <v>1168</v>
      </c>
      <c r="G255" s="37">
        <v>450203300</v>
      </c>
      <c r="H255" s="38" t="s">
        <v>1170</v>
      </c>
      <c r="I255" s="39">
        <v>3</v>
      </c>
      <c r="J255" s="103">
        <v>5000000</v>
      </c>
      <c r="K255" s="103">
        <f t="shared" si="3"/>
        <v>15000000</v>
      </c>
    </row>
    <row r="256" spans="1:11">
      <c r="A256" s="625"/>
      <c r="B256" s="587"/>
      <c r="C256" s="588"/>
      <c r="D256" s="588"/>
      <c r="E256" s="37" t="s">
        <v>1167</v>
      </c>
      <c r="F256" s="38" t="s">
        <v>1168</v>
      </c>
      <c r="G256" s="37" t="s">
        <v>1171</v>
      </c>
      <c r="H256" s="38" t="s">
        <v>1172</v>
      </c>
      <c r="I256" s="39">
        <v>1</v>
      </c>
      <c r="J256" s="103">
        <v>30000000</v>
      </c>
      <c r="K256" s="103">
        <f t="shared" si="3"/>
        <v>30000000</v>
      </c>
    </row>
    <row r="257" spans="1:11" ht="30" customHeight="1">
      <c r="A257" s="625"/>
      <c r="B257" s="587"/>
      <c r="C257" s="586">
        <v>2301</v>
      </c>
      <c r="D257" s="586" t="s">
        <v>1108</v>
      </c>
      <c r="E257" s="37">
        <v>2301024</v>
      </c>
      <c r="F257" s="38" t="s">
        <v>650</v>
      </c>
      <c r="G257" s="37">
        <v>230102400</v>
      </c>
      <c r="H257" s="38" t="s">
        <v>651</v>
      </c>
      <c r="I257" s="39">
        <v>1</v>
      </c>
      <c r="J257" s="103">
        <v>100000000</v>
      </c>
      <c r="K257" s="103">
        <f t="shared" si="3"/>
        <v>100000000</v>
      </c>
    </row>
    <row r="258" spans="1:11" ht="28.9">
      <c r="A258" s="625"/>
      <c r="B258" s="587"/>
      <c r="C258" s="587"/>
      <c r="D258" s="587"/>
      <c r="E258" s="37">
        <v>2301024</v>
      </c>
      <c r="F258" s="38" t="s">
        <v>650</v>
      </c>
      <c r="G258" s="37">
        <v>230102403</v>
      </c>
      <c r="H258" s="38" t="s">
        <v>652</v>
      </c>
      <c r="I258" s="39">
        <v>1</v>
      </c>
      <c r="J258" s="103">
        <v>150000000</v>
      </c>
      <c r="K258" s="103">
        <f t="shared" si="3"/>
        <v>150000000</v>
      </c>
    </row>
    <row r="259" spans="1:11" ht="43.15">
      <c r="A259" s="625"/>
      <c r="B259" s="587"/>
      <c r="C259" s="587"/>
      <c r="D259" s="587"/>
      <c r="E259" s="37">
        <v>2301034</v>
      </c>
      <c r="F259" s="38" t="s">
        <v>653</v>
      </c>
      <c r="G259" s="37" t="s">
        <v>1109</v>
      </c>
      <c r="H259" s="38" t="s">
        <v>654</v>
      </c>
      <c r="I259" s="39">
        <v>20</v>
      </c>
      <c r="J259" s="103">
        <v>1500000</v>
      </c>
      <c r="K259" s="103">
        <f t="shared" si="3"/>
        <v>30000000</v>
      </c>
    </row>
    <row r="260" spans="1:11" ht="43.15">
      <c r="A260" s="625"/>
      <c r="B260" s="587"/>
      <c r="C260" s="588"/>
      <c r="D260" s="587"/>
      <c r="E260" s="37">
        <v>2301035</v>
      </c>
      <c r="F260" s="38" t="s">
        <v>655</v>
      </c>
      <c r="G260" s="37" t="s">
        <v>1110</v>
      </c>
      <c r="H260" s="38" t="s">
        <v>656</v>
      </c>
      <c r="I260" s="39">
        <v>100</v>
      </c>
      <c r="J260" s="103">
        <v>900000</v>
      </c>
      <c r="K260" s="103">
        <f>+I260*J260</f>
        <v>90000000</v>
      </c>
    </row>
    <row r="261" spans="1:11">
      <c r="A261" s="625"/>
      <c r="B261" s="587"/>
      <c r="C261" s="82">
        <v>1202</v>
      </c>
      <c r="D261" s="586" t="s">
        <v>1066</v>
      </c>
      <c r="E261" s="71">
        <v>1202001</v>
      </c>
      <c r="F261" s="72" t="s">
        <v>643</v>
      </c>
      <c r="G261" s="71" t="s">
        <v>1067</v>
      </c>
      <c r="H261" s="72" t="s">
        <v>644</v>
      </c>
      <c r="I261" s="73">
        <v>1</v>
      </c>
      <c r="J261" s="104">
        <v>30000000</v>
      </c>
      <c r="K261" s="104">
        <f>+I261*J261</f>
        <v>30000000</v>
      </c>
    </row>
    <row r="262" spans="1:11" ht="28.9">
      <c r="A262" s="625"/>
      <c r="B262" s="587"/>
      <c r="C262" s="586">
        <v>1203</v>
      </c>
      <c r="D262" s="587"/>
      <c r="E262" s="37">
        <v>1203001</v>
      </c>
      <c r="F262" s="38" t="s">
        <v>620</v>
      </c>
      <c r="G262" s="37" t="s">
        <v>1069</v>
      </c>
      <c r="H262" s="38" t="s">
        <v>185</v>
      </c>
      <c r="I262" s="39">
        <v>1</v>
      </c>
      <c r="J262" s="103">
        <v>20000000</v>
      </c>
      <c r="K262" s="103">
        <f>+I262*J262</f>
        <v>20000000</v>
      </c>
    </row>
    <row r="263" spans="1:11" ht="43.9" thickBot="1">
      <c r="A263" s="626"/>
      <c r="B263" s="615"/>
      <c r="C263" s="615"/>
      <c r="D263" s="615"/>
      <c r="E263" s="40">
        <v>1203002</v>
      </c>
      <c r="F263" s="41" t="s">
        <v>621</v>
      </c>
      <c r="G263" s="40" t="s">
        <v>1070</v>
      </c>
      <c r="H263" s="41" t="s">
        <v>1071</v>
      </c>
      <c r="I263" s="42">
        <v>1</v>
      </c>
      <c r="J263" s="105">
        <v>96000000</v>
      </c>
      <c r="K263" s="105">
        <f>+I263*J263</f>
        <v>96000000</v>
      </c>
    </row>
    <row r="264" spans="1:11" ht="15.75" customHeight="1" thickBot="1">
      <c r="A264" s="622" t="s">
        <v>1274</v>
      </c>
      <c r="B264" s="623"/>
      <c r="C264" s="623"/>
      <c r="D264" s="623"/>
      <c r="E264" s="623"/>
      <c r="F264" s="623"/>
      <c r="G264" s="623"/>
      <c r="H264" s="623"/>
      <c r="I264" s="623"/>
      <c r="J264" s="624"/>
      <c r="K264" s="122">
        <f>SUM(K220:K263)</f>
        <v>9870000000</v>
      </c>
    </row>
    <row r="265" spans="1:11" ht="15.75" customHeight="1" thickBot="1">
      <c r="A265" s="612" t="s">
        <v>1275</v>
      </c>
      <c r="B265" s="613"/>
      <c r="C265" s="613"/>
      <c r="D265" s="613"/>
      <c r="E265" s="613"/>
      <c r="F265" s="613"/>
      <c r="G265" s="613"/>
      <c r="H265" s="613"/>
      <c r="I265" s="613"/>
      <c r="J265" s="614"/>
      <c r="K265" s="127">
        <f>+K37+K175+K219+K264</f>
        <v>234173510197.77002</v>
      </c>
    </row>
  </sheetData>
  <mergeCells count="108">
    <mergeCell ref="A219:J219"/>
    <mergeCell ref="A264:J264"/>
    <mergeCell ref="A265:J265"/>
    <mergeCell ref="D103:D107"/>
    <mergeCell ref="C108:C118"/>
    <mergeCell ref="D108:D118"/>
    <mergeCell ref="D119:D120"/>
    <mergeCell ref="C91:C99"/>
    <mergeCell ref="D91:D99"/>
    <mergeCell ref="B100:B120"/>
    <mergeCell ref="C100:C102"/>
    <mergeCell ref="D100:D102"/>
    <mergeCell ref="B78:B99"/>
    <mergeCell ref="C78:C81"/>
    <mergeCell ref="D78:D82"/>
    <mergeCell ref="D83:D90"/>
    <mergeCell ref="C84:C85"/>
    <mergeCell ref="C86:C90"/>
    <mergeCell ref="D261:D263"/>
    <mergeCell ref="C262:C263"/>
    <mergeCell ref="C186:C187"/>
    <mergeCell ref="C189:C199"/>
    <mergeCell ref="D189:D199"/>
    <mergeCell ref="C173:C174"/>
    <mergeCell ref="B63:B77"/>
    <mergeCell ref="C63:C70"/>
    <mergeCell ref="D63:D70"/>
    <mergeCell ref="C71:C74"/>
    <mergeCell ref="D71:D77"/>
    <mergeCell ref="C75:C77"/>
    <mergeCell ref="B49:B62"/>
    <mergeCell ref="C49:C57"/>
    <mergeCell ref="D49:D57"/>
    <mergeCell ref="C58:C60"/>
    <mergeCell ref="D58:D62"/>
    <mergeCell ref="C61:C62"/>
    <mergeCell ref="B38:B48"/>
    <mergeCell ref="C38:C46"/>
    <mergeCell ref="D38:D46"/>
    <mergeCell ref="C47:C48"/>
    <mergeCell ref="D47:D48"/>
    <mergeCell ref="A3:A36"/>
    <mergeCell ref="B3:B36"/>
    <mergeCell ref="D22:D36"/>
    <mergeCell ref="C33:C36"/>
    <mergeCell ref="C22:C32"/>
    <mergeCell ref="C11:C13"/>
    <mergeCell ref="C14:C18"/>
    <mergeCell ref="D14:D21"/>
    <mergeCell ref="C20:C21"/>
    <mergeCell ref="D3:D4"/>
    <mergeCell ref="C5:C6"/>
    <mergeCell ref="D5:D13"/>
    <mergeCell ref="C7:C9"/>
    <mergeCell ref="C3:C4"/>
    <mergeCell ref="A1:K1"/>
    <mergeCell ref="A37:J37"/>
    <mergeCell ref="A38:A174"/>
    <mergeCell ref="C242:C251"/>
    <mergeCell ref="D242:D256"/>
    <mergeCell ref="C252:C256"/>
    <mergeCell ref="C257:C260"/>
    <mergeCell ref="D257:D260"/>
    <mergeCell ref="C225:C232"/>
    <mergeCell ref="D225:D241"/>
    <mergeCell ref="C234:C237"/>
    <mergeCell ref="C238:C241"/>
    <mergeCell ref="D217:D218"/>
    <mergeCell ref="A220:A263"/>
    <mergeCell ref="B220:B263"/>
    <mergeCell ref="D220:D224"/>
    <mergeCell ref="C221:C223"/>
    <mergeCell ref="D200:D206"/>
    <mergeCell ref="C201:C203"/>
    <mergeCell ref="C204:C206"/>
    <mergeCell ref="B207:B218"/>
    <mergeCell ref="D207:D216"/>
    <mergeCell ref="C208:C213"/>
    <mergeCell ref="D185:D187"/>
    <mergeCell ref="D173:D174"/>
    <mergeCell ref="A176:A218"/>
    <mergeCell ref="B176:B206"/>
    <mergeCell ref="C176:C183"/>
    <mergeCell ref="D176:D184"/>
    <mergeCell ref="D158:D163"/>
    <mergeCell ref="C159:C162"/>
    <mergeCell ref="B164:B174"/>
    <mergeCell ref="C164:C169"/>
    <mergeCell ref="D164:D172"/>
    <mergeCell ref="A175:J175"/>
    <mergeCell ref="D127:D132"/>
    <mergeCell ref="C128:C129"/>
    <mergeCell ref="C131:C132"/>
    <mergeCell ref="D133:D137"/>
    <mergeCell ref="C134:C135"/>
    <mergeCell ref="B121:B163"/>
    <mergeCell ref="C121:C126"/>
    <mergeCell ref="D121:D126"/>
    <mergeCell ref="C103:C106"/>
    <mergeCell ref="D146:D150"/>
    <mergeCell ref="C148:C150"/>
    <mergeCell ref="D151:D157"/>
    <mergeCell ref="C155:C157"/>
    <mergeCell ref="C138:C139"/>
    <mergeCell ref="D138:D141"/>
    <mergeCell ref="C140:C141"/>
    <mergeCell ref="C142:C143"/>
    <mergeCell ref="D142:D145"/>
  </mergeCells>
  <pageMargins left="0.70866141732283472" right="0.70866141732283472" top="0.74803149606299213" bottom="0.74803149606299213" header="0.31496062992125984" footer="0.31496062992125984"/>
  <pageSetup scale="43" orientation="landscape" horizontalDpi="360" verticalDpi="360" r:id="rId1"/>
  <rowBreaks count="8" manualBreakCount="8">
    <brk id="37" max="16383" man="1"/>
    <brk id="77" max="16383" man="1"/>
    <brk id="107" max="16383" man="1"/>
    <brk id="137" max="16383" man="1"/>
    <brk id="163" max="16383" man="1"/>
    <brk id="175" max="16383" man="1"/>
    <brk id="219" max="16383" man="1"/>
    <brk id="2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123"/>
  <sheetViews>
    <sheetView view="pageBreakPreview" topLeftCell="A112" zoomScaleNormal="100" zoomScaleSheetLayoutView="100" workbookViewId="0">
      <selection activeCell="J7" sqref="J7"/>
    </sheetView>
  </sheetViews>
  <sheetFormatPr defaultColWidth="11.42578125" defaultRowHeight="9.6"/>
  <cols>
    <col min="1" max="1" width="11.42578125" style="567" customWidth="1"/>
    <col min="2" max="2" width="11.42578125" style="241" customWidth="1"/>
    <col min="3" max="3" width="7.140625" style="241" customWidth="1"/>
    <col min="4" max="4" width="6.42578125" style="241" customWidth="1"/>
    <col min="5" max="5" width="10.85546875" style="240" customWidth="1"/>
    <col min="6" max="6" width="11" style="241" customWidth="1"/>
    <col min="7" max="7" width="8.7109375" style="242" customWidth="1"/>
    <col min="8" max="8" width="24.42578125" style="241" customWidth="1"/>
    <col min="9" max="9" width="9.5703125" style="240" customWidth="1"/>
    <col min="10" max="10" width="22.85546875" style="241" customWidth="1"/>
    <col min="11" max="11" width="13.28515625" style="312" customWidth="1"/>
    <col min="12" max="12" width="12.42578125" style="312" customWidth="1"/>
    <col min="13" max="13" width="10.7109375" style="245" customWidth="1"/>
    <col min="14" max="15" width="11.42578125" style="244" customWidth="1"/>
    <col min="16" max="17" width="9.7109375" style="244" customWidth="1"/>
    <col min="18" max="20" width="10.7109375" style="244" customWidth="1"/>
    <col min="21" max="21" width="12.5703125" style="244" customWidth="1"/>
    <col min="22" max="22" width="12.140625" style="244" customWidth="1"/>
    <col min="23" max="24" width="10.7109375" style="244" customWidth="1"/>
    <col min="25" max="25" width="12.140625" style="280" customWidth="1"/>
    <col min="26" max="26" width="10.7109375" style="244" customWidth="1"/>
    <col min="27" max="28" width="11.42578125" style="244" customWidth="1"/>
    <col min="29" max="30" width="9.7109375" style="244" customWidth="1"/>
    <col min="31" max="33" width="10.7109375" style="244" customWidth="1"/>
    <col min="34" max="34" width="12.5703125" style="244" customWidth="1"/>
    <col min="35" max="37" width="11.42578125" style="244" customWidth="1"/>
    <col min="38" max="38" width="12.140625" style="317" customWidth="1"/>
    <col min="39" max="39" width="10.7109375" style="244" customWidth="1"/>
    <col min="40" max="41" width="11.42578125" style="244" customWidth="1"/>
    <col min="42" max="43" width="9.7109375" style="244" customWidth="1"/>
    <col min="44" max="45" width="10.7109375" style="244" customWidth="1"/>
    <col min="46" max="46" width="9.7109375" style="244" customWidth="1"/>
    <col min="47" max="47" width="12.5703125" style="244" customWidth="1"/>
    <col min="48" max="48" width="11.42578125" style="244" customWidth="1"/>
    <col min="49" max="49" width="10.7109375" style="244" customWidth="1"/>
    <col min="50" max="50" width="11.42578125" style="244" customWidth="1"/>
    <col min="51" max="51" width="12.140625" style="312" customWidth="1"/>
    <col min="52" max="52" width="10.7109375" style="244" customWidth="1"/>
    <col min="53" max="53" width="12.140625" style="244" customWidth="1"/>
    <col min="54" max="54" width="11.42578125" style="244" customWidth="1"/>
    <col min="55" max="56" width="9.7109375" style="244" customWidth="1"/>
    <col min="57" max="58" width="10.7109375" style="244" bestFit="1" customWidth="1"/>
    <col min="59" max="59" width="9.7109375" style="244" customWidth="1"/>
    <col min="60" max="60" width="12.5703125" style="244" bestFit="1" customWidth="1"/>
    <col min="61" max="61" width="11.42578125" style="244" bestFit="1" customWidth="1"/>
    <col min="62" max="62" width="10.7109375" style="244" bestFit="1" customWidth="1"/>
    <col min="63" max="63" width="11.42578125" style="244" bestFit="1" customWidth="1"/>
    <col min="64" max="64" width="9.7109375" style="236" customWidth="1"/>
    <col min="65" max="16384" width="11.42578125" style="236"/>
  </cols>
  <sheetData>
    <row r="1" spans="1:63" s="237" customFormat="1" ht="39" thickBot="1">
      <c r="A1" s="251" t="s">
        <v>1284</v>
      </c>
      <c r="B1" s="251" t="s">
        <v>1285</v>
      </c>
      <c r="C1" s="251" t="s">
        <v>1286</v>
      </c>
      <c r="D1" s="251" t="s">
        <v>1287</v>
      </c>
      <c r="E1" s="251" t="s">
        <v>1174</v>
      </c>
      <c r="F1" s="251" t="s">
        <v>1288</v>
      </c>
      <c r="G1" s="250" t="s">
        <v>140</v>
      </c>
      <c r="H1" s="251" t="s">
        <v>1176</v>
      </c>
      <c r="I1" s="250" t="s">
        <v>143</v>
      </c>
      <c r="J1" s="554" t="s">
        <v>1289</v>
      </c>
      <c r="K1" s="267" t="s">
        <v>1290</v>
      </c>
      <c r="L1" s="266" t="s">
        <v>1291</v>
      </c>
      <c r="M1" s="267" t="s">
        <v>1292</v>
      </c>
      <c r="N1" s="266" t="s">
        <v>1293</v>
      </c>
      <c r="O1" s="266" t="s">
        <v>1294</v>
      </c>
      <c r="P1" s="266" t="s">
        <v>1295</v>
      </c>
      <c r="Q1" s="266" t="s">
        <v>1296</v>
      </c>
      <c r="R1" s="266" t="s">
        <v>1297</v>
      </c>
      <c r="S1" s="266" t="s">
        <v>1298</v>
      </c>
      <c r="T1" s="266" t="s">
        <v>1299</v>
      </c>
      <c r="U1" s="266" t="s">
        <v>1300</v>
      </c>
      <c r="V1" s="266" t="s">
        <v>1301</v>
      </c>
      <c r="W1" s="266" t="s">
        <v>1302</v>
      </c>
      <c r="X1" s="266" t="s">
        <v>1303</v>
      </c>
      <c r="Y1" s="266" t="s">
        <v>1304</v>
      </c>
      <c r="Z1" s="267" t="s">
        <v>1305</v>
      </c>
      <c r="AA1" s="266" t="s">
        <v>1306</v>
      </c>
      <c r="AB1" s="266" t="s">
        <v>1307</v>
      </c>
      <c r="AC1" s="266" t="s">
        <v>1308</v>
      </c>
      <c r="AD1" s="266" t="s">
        <v>1309</v>
      </c>
      <c r="AE1" s="266" t="s">
        <v>1310</v>
      </c>
      <c r="AF1" s="266" t="s">
        <v>1311</v>
      </c>
      <c r="AG1" s="266" t="s">
        <v>1312</v>
      </c>
      <c r="AH1" s="266" t="s">
        <v>1313</v>
      </c>
      <c r="AI1" s="266" t="s">
        <v>1314</v>
      </c>
      <c r="AJ1" s="266" t="s">
        <v>1315</v>
      </c>
      <c r="AK1" s="266" t="s">
        <v>1316</v>
      </c>
      <c r="AL1" s="266" t="s">
        <v>1317</v>
      </c>
      <c r="AM1" s="267" t="s">
        <v>1318</v>
      </c>
      <c r="AN1" s="266" t="s">
        <v>1319</v>
      </c>
      <c r="AO1" s="266" t="s">
        <v>1320</v>
      </c>
      <c r="AP1" s="266" t="s">
        <v>1321</v>
      </c>
      <c r="AQ1" s="266" t="s">
        <v>1322</v>
      </c>
      <c r="AR1" s="266" t="s">
        <v>1323</v>
      </c>
      <c r="AS1" s="266" t="s">
        <v>1324</v>
      </c>
      <c r="AT1" s="266" t="s">
        <v>1325</v>
      </c>
      <c r="AU1" s="266" t="s">
        <v>1326</v>
      </c>
      <c r="AV1" s="266" t="s">
        <v>1327</v>
      </c>
      <c r="AW1" s="266" t="s">
        <v>1328</v>
      </c>
      <c r="AX1" s="268" t="s">
        <v>1329</v>
      </c>
      <c r="AY1" s="266" t="s">
        <v>1330</v>
      </c>
      <c r="AZ1" s="267" t="s">
        <v>1331</v>
      </c>
      <c r="BA1" s="266" t="s">
        <v>1332</v>
      </c>
      <c r="BB1" s="266" t="s">
        <v>1333</v>
      </c>
      <c r="BC1" s="266" t="s">
        <v>1334</v>
      </c>
      <c r="BD1" s="266" t="s">
        <v>1335</v>
      </c>
      <c r="BE1" s="266" t="s">
        <v>1336</v>
      </c>
      <c r="BF1" s="266" t="s">
        <v>1337</v>
      </c>
      <c r="BG1" s="266" t="s">
        <v>1338</v>
      </c>
      <c r="BH1" s="266" t="s">
        <v>1339</v>
      </c>
      <c r="BI1" s="266" t="s">
        <v>1340</v>
      </c>
      <c r="BJ1" s="266" t="s">
        <v>1341</v>
      </c>
      <c r="BK1" s="268" t="s">
        <v>1342</v>
      </c>
    </row>
    <row r="2" spans="1:63" ht="38.450000000000003">
      <c r="A2" s="683" t="s">
        <v>1343</v>
      </c>
      <c r="B2" s="686" t="s">
        <v>1344</v>
      </c>
      <c r="C2" s="686">
        <v>22</v>
      </c>
      <c r="D2" s="686" t="s">
        <v>1345</v>
      </c>
      <c r="E2" s="686">
        <v>2201</v>
      </c>
      <c r="F2" s="686" t="s">
        <v>1346</v>
      </c>
      <c r="G2" s="252">
        <v>2201074</v>
      </c>
      <c r="H2" s="308" t="s">
        <v>477</v>
      </c>
      <c r="I2" s="555">
        <v>220107400</v>
      </c>
      <c r="J2" s="359" t="s">
        <v>959</v>
      </c>
      <c r="K2" s="264">
        <f>+L2+Y2+AL2+AY2</f>
        <v>79872500</v>
      </c>
      <c r="L2" s="264">
        <f>SUM(M2:X2)</f>
        <v>25000000</v>
      </c>
      <c r="M2" s="313"/>
      <c r="N2" s="270">
        <v>25000000</v>
      </c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69">
        <f>SUM(Z2:AK2)</f>
        <v>26250000</v>
      </c>
      <c r="Z2" s="270">
        <f>+M2*1.05</f>
        <v>0</v>
      </c>
      <c r="AA2" s="270">
        <f t="shared" ref="AA2:AK9" si="0">+N2*1.05</f>
        <v>26250000</v>
      </c>
      <c r="AB2" s="270">
        <f t="shared" si="0"/>
        <v>0</v>
      </c>
      <c r="AC2" s="270">
        <f t="shared" si="0"/>
        <v>0</v>
      </c>
      <c r="AD2" s="270">
        <f t="shared" si="0"/>
        <v>0</v>
      </c>
      <c r="AE2" s="270">
        <f t="shared" si="0"/>
        <v>0</v>
      </c>
      <c r="AF2" s="270">
        <f t="shared" si="0"/>
        <v>0</v>
      </c>
      <c r="AG2" s="270">
        <f t="shared" si="0"/>
        <v>0</v>
      </c>
      <c r="AH2" s="270">
        <f t="shared" si="0"/>
        <v>0</v>
      </c>
      <c r="AI2" s="270">
        <f t="shared" si="0"/>
        <v>0</v>
      </c>
      <c r="AJ2" s="270">
        <f t="shared" si="0"/>
        <v>0</v>
      </c>
      <c r="AK2" s="270">
        <f t="shared" si="0"/>
        <v>0</v>
      </c>
      <c r="AL2" s="269">
        <f>SUM(AM2:AX2)</f>
        <v>28622500</v>
      </c>
      <c r="AM2" s="270">
        <f>+M2*(1.07^2)</f>
        <v>0</v>
      </c>
      <c r="AN2" s="270">
        <f t="shared" ref="AN2:AN3" si="1">+N2*(1.07^2)</f>
        <v>28622500</v>
      </c>
      <c r="AO2" s="270">
        <f t="shared" ref="AO2:AO3" si="2">+O2*(1.07^2)</f>
        <v>0</v>
      </c>
      <c r="AP2" s="270">
        <f t="shared" ref="AP2:AP3" si="3">+P2*(1.07^2)</f>
        <v>0</v>
      </c>
      <c r="AQ2" s="270">
        <f t="shared" ref="AQ2:AQ3" si="4">+Q2*(1.07^2)</f>
        <v>0</v>
      </c>
      <c r="AR2" s="270">
        <f t="shared" ref="AR2:AR3" si="5">+R2*(1.07^2)</f>
        <v>0</v>
      </c>
      <c r="AS2" s="270">
        <f t="shared" ref="AS2:AS3" si="6">+S2*(1.07^2)</f>
        <v>0</v>
      </c>
      <c r="AT2" s="270">
        <f t="shared" ref="AT2:AT3" si="7">+T2*(1.07^2)</f>
        <v>0</v>
      </c>
      <c r="AU2" s="270">
        <f t="shared" ref="AU2:AU3" si="8">+U2*(1.07^2)</f>
        <v>0</v>
      </c>
      <c r="AV2" s="270">
        <f t="shared" ref="AV2:AV3" si="9">+V2*(1.07^2)</f>
        <v>0</v>
      </c>
      <c r="AW2" s="270">
        <f t="shared" ref="AW2:AW3" si="10">+W2*(1.07^2)</f>
        <v>0</v>
      </c>
      <c r="AX2" s="318">
        <f t="shared" ref="AX2:AX3" si="11">+X2*(1.07^2)</f>
        <v>0</v>
      </c>
      <c r="AY2" s="264">
        <f>SUM(AZ2:BK2)</f>
        <v>0</v>
      </c>
      <c r="AZ2" s="313">
        <f>+M2*(1.07^3)</f>
        <v>0</v>
      </c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1">
        <f>+X2*(1.07^3)</f>
        <v>0</v>
      </c>
    </row>
    <row r="3" spans="1:63">
      <c r="A3" s="684"/>
      <c r="B3" s="681"/>
      <c r="C3" s="681"/>
      <c r="D3" s="681"/>
      <c r="E3" s="681"/>
      <c r="F3" s="681"/>
      <c r="G3" s="254" t="s">
        <v>1347</v>
      </c>
      <c r="H3" s="309" t="s">
        <v>171</v>
      </c>
      <c r="I3" s="556" t="s">
        <v>1348</v>
      </c>
      <c r="J3" s="256" t="s">
        <v>1349</v>
      </c>
      <c r="K3" s="310">
        <f t="shared" ref="K3:K63" si="12">+L3+Y3+AL3+AY3</f>
        <v>109926125</v>
      </c>
      <c r="L3" s="310">
        <f>SUM(M3:X3)</f>
        <v>25000000</v>
      </c>
      <c r="M3" s="314"/>
      <c r="N3" s="273">
        <v>25000000</v>
      </c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2">
        <f>SUM(Z3:AK3)</f>
        <v>26250000</v>
      </c>
      <c r="Z3" s="273">
        <f>+M3*1.05</f>
        <v>0</v>
      </c>
      <c r="AA3" s="273">
        <f t="shared" si="0"/>
        <v>26250000</v>
      </c>
      <c r="AB3" s="273">
        <f t="shared" si="0"/>
        <v>0</v>
      </c>
      <c r="AC3" s="273">
        <f t="shared" si="0"/>
        <v>0</v>
      </c>
      <c r="AD3" s="273">
        <f t="shared" si="0"/>
        <v>0</v>
      </c>
      <c r="AE3" s="273">
        <f t="shared" si="0"/>
        <v>0</v>
      </c>
      <c r="AF3" s="273">
        <f t="shared" si="0"/>
        <v>0</v>
      </c>
      <c r="AG3" s="273">
        <f t="shared" si="0"/>
        <v>0</v>
      </c>
      <c r="AH3" s="273">
        <f t="shared" si="0"/>
        <v>0</v>
      </c>
      <c r="AI3" s="273">
        <f t="shared" si="0"/>
        <v>0</v>
      </c>
      <c r="AJ3" s="273">
        <f t="shared" si="0"/>
        <v>0</v>
      </c>
      <c r="AK3" s="273">
        <f t="shared" si="0"/>
        <v>0</v>
      </c>
      <c r="AL3" s="272">
        <f>SUM(AM3:AX3)</f>
        <v>28622500</v>
      </c>
      <c r="AM3" s="273">
        <f t="shared" ref="AM3" si="13">+M3*(1.07^2)</f>
        <v>0</v>
      </c>
      <c r="AN3" s="273">
        <f t="shared" si="1"/>
        <v>28622500</v>
      </c>
      <c r="AO3" s="273">
        <f t="shared" si="2"/>
        <v>0</v>
      </c>
      <c r="AP3" s="273">
        <f t="shared" si="3"/>
        <v>0</v>
      </c>
      <c r="AQ3" s="273">
        <f t="shared" si="4"/>
        <v>0</v>
      </c>
      <c r="AR3" s="273">
        <f t="shared" si="5"/>
        <v>0</v>
      </c>
      <c r="AS3" s="273">
        <f t="shared" si="6"/>
        <v>0</v>
      </c>
      <c r="AT3" s="273">
        <f t="shared" si="7"/>
        <v>0</v>
      </c>
      <c r="AU3" s="273">
        <f t="shared" si="8"/>
        <v>0</v>
      </c>
      <c r="AV3" s="273">
        <f t="shared" si="9"/>
        <v>0</v>
      </c>
      <c r="AW3" s="273">
        <f t="shared" si="10"/>
        <v>0</v>
      </c>
      <c r="AX3" s="319">
        <f t="shared" si="11"/>
        <v>0</v>
      </c>
      <c r="AY3" s="310">
        <f>SUM(AZ3:BK3)</f>
        <v>30053625</v>
      </c>
      <c r="AZ3" s="314">
        <f>+M3*(1.07^3)</f>
        <v>0</v>
      </c>
      <c r="BA3" s="273">
        <f>+AA3*(1.07^2)</f>
        <v>30053625</v>
      </c>
      <c r="BB3" s="273"/>
      <c r="BC3" s="273"/>
      <c r="BD3" s="273"/>
      <c r="BE3" s="273"/>
      <c r="BF3" s="273"/>
      <c r="BG3" s="273"/>
      <c r="BH3" s="273"/>
      <c r="BI3" s="273"/>
      <c r="BJ3" s="273"/>
      <c r="BK3" s="274"/>
    </row>
    <row r="4" spans="1:63" ht="28.9">
      <c r="A4" s="684"/>
      <c r="B4" s="681"/>
      <c r="C4" s="681"/>
      <c r="D4" s="681"/>
      <c r="E4" s="681"/>
      <c r="F4" s="681"/>
      <c r="G4" s="254">
        <v>2201017</v>
      </c>
      <c r="H4" s="309" t="s">
        <v>479</v>
      </c>
      <c r="I4" s="556">
        <v>220101700</v>
      </c>
      <c r="J4" s="256" t="s">
        <v>480</v>
      </c>
      <c r="K4" s="310">
        <f t="shared" si="12"/>
        <v>132598290</v>
      </c>
      <c r="L4" s="310">
        <f t="shared" ref="L4:L67" si="14">SUM(M4:X4)</f>
        <v>30000000</v>
      </c>
      <c r="M4" s="314">
        <v>30000000</v>
      </c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2">
        <f t="shared" ref="Y4:Y67" si="15">SUM(Z4:AK4)</f>
        <v>31500000</v>
      </c>
      <c r="Z4" s="273">
        <f t="shared" ref="Z4:Z9" si="16">+M4*1.05</f>
        <v>31500000</v>
      </c>
      <c r="AA4" s="273">
        <f t="shared" si="0"/>
        <v>0</v>
      </c>
      <c r="AB4" s="273">
        <f t="shared" si="0"/>
        <v>0</v>
      </c>
      <c r="AC4" s="273">
        <f t="shared" si="0"/>
        <v>0</v>
      </c>
      <c r="AD4" s="273">
        <f t="shared" si="0"/>
        <v>0</v>
      </c>
      <c r="AE4" s="273">
        <f t="shared" si="0"/>
        <v>0</v>
      </c>
      <c r="AF4" s="273">
        <f t="shared" si="0"/>
        <v>0</v>
      </c>
      <c r="AG4" s="273">
        <f t="shared" si="0"/>
        <v>0</v>
      </c>
      <c r="AH4" s="273">
        <f t="shared" si="0"/>
        <v>0</v>
      </c>
      <c r="AI4" s="273">
        <f t="shared" si="0"/>
        <v>0</v>
      </c>
      <c r="AJ4" s="273">
        <f t="shared" si="0"/>
        <v>0</v>
      </c>
      <c r="AK4" s="273">
        <f t="shared" si="0"/>
        <v>0</v>
      </c>
      <c r="AL4" s="272">
        <f t="shared" ref="AL4:AL67" si="17">SUM(AM4:AX4)</f>
        <v>34347000</v>
      </c>
      <c r="AM4" s="273">
        <f>+M4*(1.07^2)</f>
        <v>34347000</v>
      </c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319"/>
      <c r="AY4" s="310">
        <f t="shared" ref="AY4:AY67" si="18">SUM(AZ4:BK4)</f>
        <v>36751290</v>
      </c>
      <c r="AZ4" s="314">
        <f>+M4*(1.07^3)</f>
        <v>36751290</v>
      </c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4"/>
    </row>
    <row r="5" spans="1:63" ht="19.149999999999999">
      <c r="A5" s="684"/>
      <c r="B5" s="681"/>
      <c r="C5" s="681"/>
      <c r="D5" s="681"/>
      <c r="E5" s="681"/>
      <c r="F5" s="681"/>
      <c r="G5" s="254">
        <v>2201028</v>
      </c>
      <c r="H5" s="309" t="s">
        <v>481</v>
      </c>
      <c r="I5" s="556">
        <v>220102801</v>
      </c>
      <c r="J5" s="256" t="s">
        <v>482</v>
      </c>
      <c r="K5" s="310">
        <f t="shared" si="12"/>
        <v>29969957891.838661</v>
      </c>
      <c r="L5" s="310">
        <f t="shared" si="14"/>
        <v>8233806047</v>
      </c>
      <c r="M5" s="314"/>
      <c r="N5" s="273"/>
      <c r="O5" s="273"/>
      <c r="P5" s="273"/>
      <c r="Q5" s="273"/>
      <c r="R5" s="273"/>
      <c r="S5" s="273"/>
      <c r="T5" s="273">
        <f>1044466019+264341263</f>
        <v>1308807282</v>
      </c>
      <c r="U5" s="273"/>
      <c r="V5" s="273">
        <f>4184783207+94060006</f>
        <v>4278843213</v>
      </c>
      <c r="W5" s="273">
        <f>1180418556+1465736996</f>
        <v>2646155552</v>
      </c>
      <c r="X5" s="273"/>
      <c r="Y5" s="272">
        <f t="shared" si="15"/>
        <v>8645496349.3500004</v>
      </c>
      <c r="Z5" s="273">
        <f t="shared" si="16"/>
        <v>0</v>
      </c>
      <c r="AA5" s="273">
        <f t="shared" si="0"/>
        <v>0</v>
      </c>
      <c r="AB5" s="273">
        <f t="shared" si="0"/>
        <v>0</v>
      </c>
      <c r="AC5" s="273">
        <f t="shared" si="0"/>
        <v>0</v>
      </c>
      <c r="AD5" s="273">
        <f t="shared" si="0"/>
        <v>0</v>
      </c>
      <c r="AE5" s="273">
        <f t="shared" si="0"/>
        <v>0</v>
      </c>
      <c r="AF5" s="273">
        <f t="shared" si="0"/>
        <v>0</v>
      </c>
      <c r="AG5" s="273">
        <f t="shared" si="0"/>
        <v>1374247646.1000001</v>
      </c>
      <c r="AH5" s="273">
        <f t="shared" si="0"/>
        <v>0</v>
      </c>
      <c r="AI5" s="273">
        <f t="shared" si="0"/>
        <v>4492785373.6500006</v>
      </c>
      <c r="AJ5" s="273">
        <f t="shared" si="0"/>
        <v>2778463329.5999999</v>
      </c>
      <c r="AK5" s="273">
        <f t="shared" si="0"/>
        <v>0</v>
      </c>
      <c r="AL5" s="272">
        <f t="shared" si="17"/>
        <v>6465502570.0380001</v>
      </c>
      <c r="AM5" s="273"/>
      <c r="AN5" s="273">
        <f t="shared" ref="AN5:AN15" si="19">+N5*(1.07^2)</f>
        <v>0</v>
      </c>
      <c r="AO5" s="273"/>
      <c r="AP5" s="273"/>
      <c r="AQ5" s="273"/>
      <c r="AR5" s="273"/>
      <c r="AS5" s="273"/>
      <c r="AT5" s="273">
        <f>811650064*1.07*1.07</f>
        <v>929258158.2736001</v>
      </c>
      <c r="AU5" s="273"/>
      <c r="AV5" s="273">
        <v>4184783207</v>
      </c>
      <c r="AW5" s="273">
        <f>1180418556*1.07*1.07</f>
        <v>1351461204.7644002</v>
      </c>
      <c r="AX5" s="319">
        <f>+X5*(1.07^2)</f>
        <v>0</v>
      </c>
      <c r="AY5" s="310">
        <f t="shared" si="18"/>
        <v>6625152925.4506607</v>
      </c>
      <c r="AZ5" s="314"/>
      <c r="BA5" s="273">
        <f t="shared" ref="BA5:BA15" si="20">+N5*(1.07^3)</f>
        <v>0</v>
      </c>
      <c r="BB5" s="273"/>
      <c r="BC5" s="273"/>
      <c r="BD5" s="273"/>
      <c r="BE5" s="273"/>
      <c r="BF5" s="273">
        <f>+S5*(1.07^3)</f>
        <v>0</v>
      </c>
      <c r="BG5" s="273">
        <f>811650064*1.07*1.07*1.07</f>
        <v>994306229.35275221</v>
      </c>
      <c r="BH5" s="273"/>
      <c r="BI5" s="273">
        <v>4184783207</v>
      </c>
      <c r="BJ5" s="273">
        <f>1180418556*1.07*1.07*1.07</f>
        <v>1446063489.0979083</v>
      </c>
      <c r="BK5" s="274"/>
    </row>
    <row r="6" spans="1:63" ht="19.149999999999999">
      <c r="A6" s="684"/>
      <c r="B6" s="681"/>
      <c r="C6" s="681"/>
      <c r="D6" s="681"/>
      <c r="E6" s="681"/>
      <c r="F6" s="681"/>
      <c r="G6" s="254">
        <v>2201029</v>
      </c>
      <c r="H6" s="309" t="s">
        <v>483</v>
      </c>
      <c r="I6" s="556">
        <v>220102900</v>
      </c>
      <c r="J6" s="256" t="s">
        <v>484</v>
      </c>
      <c r="K6" s="310">
        <f t="shared" si="12"/>
        <v>18330427464</v>
      </c>
      <c r="L6" s="310">
        <f t="shared" si="14"/>
        <v>5199500000</v>
      </c>
      <c r="M6" s="314"/>
      <c r="N6" s="273">
        <v>1000000000</v>
      </c>
      <c r="O6" s="273"/>
      <c r="P6" s="273"/>
      <c r="Q6" s="273"/>
      <c r="R6" s="273"/>
      <c r="S6" s="273">
        <v>1200000000</v>
      </c>
      <c r="T6" s="273"/>
      <c r="U6" s="273"/>
      <c r="V6" s="273"/>
      <c r="W6" s="273">
        <v>2999500000</v>
      </c>
      <c r="X6" s="273"/>
      <c r="Y6" s="272">
        <f t="shared" si="15"/>
        <v>5459475000</v>
      </c>
      <c r="Z6" s="273">
        <f t="shared" si="16"/>
        <v>0</v>
      </c>
      <c r="AA6" s="273">
        <f t="shared" si="0"/>
        <v>1050000000</v>
      </c>
      <c r="AB6" s="273">
        <f t="shared" si="0"/>
        <v>0</v>
      </c>
      <c r="AC6" s="273">
        <f t="shared" si="0"/>
        <v>0</v>
      </c>
      <c r="AD6" s="273">
        <f t="shared" si="0"/>
        <v>0</v>
      </c>
      <c r="AE6" s="273">
        <f t="shared" si="0"/>
        <v>0</v>
      </c>
      <c r="AF6" s="273">
        <f t="shared" si="0"/>
        <v>1260000000</v>
      </c>
      <c r="AG6" s="273">
        <f t="shared" si="0"/>
        <v>0</v>
      </c>
      <c r="AH6" s="273">
        <f t="shared" si="0"/>
        <v>0</v>
      </c>
      <c r="AI6" s="273">
        <f t="shared" si="0"/>
        <v>0</v>
      </c>
      <c r="AJ6" s="273">
        <f t="shared" si="0"/>
        <v>3149475000</v>
      </c>
      <c r="AK6" s="273">
        <f t="shared" si="0"/>
        <v>0</v>
      </c>
      <c r="AL6" s="272">
        <f t="shared" si="17"/>
        <v>3876357864</v>
      </c>
      <c r="AM6" s="273"/>
      <c r="AN6" s="273">
        <f t="shared" si="19"/>
        <v>1144900000</v>
      </c>
      <c r="AO6" s="273"/>
      <c r="AP6" s="273"/>
      <c r="AQ6" s="273"/>
      <c r="AR6" s="273"/>
      <c r="AS6" s="273">
        <f>+S6*(1.07^2)</f>
        <v>1373880000</v>
      </c>
      <c r="AT6" s="273"/>
      <c r="AU6" s="273"/>
      <c r="AV6" s="273"/>
      <c r="AW6" s="273">
        <v>1357577864</v>
      </c>
      <c r="AX6" s="319">
        <f>+X6*(1.07^2)</f>
        <v>0</v>
      </c>
      <c r="AY6" s="310">
        <f t="shared" si="18"/>
        <v>3795094600</v>
      </c>
      <c r="AZ6" s="314"/>
      <c r="BA6" s="273">
        <f t="shared" si="20"/>
        <v>1225043000</v>
      </c>
      <c r="BB6" s="273"/>
      <c r="BC6" s="273"/>
      <c r="BD6" s="273"/>
      <c r="BE6" s="273"/>
      <c r="BF6" s="273">
        <f>+S6*(1.07^3)</f>
        <v>1470051600.0000002</v>
      </c>
      <c r="BG6" s="273"/>
      <c r="BH6" s="273"/>
      <c r="BI6" s="273"/>
      <c r="BJ6" s="273">
        <v>1100000000</v>
      </c>
      <c r="BK6" s="274"/>
    </row>
    <row r="7" spans="1:63" ht="28.9">
      <c r="A7" s="684"/>
      <c r="B7" s="681"/>
      <c r="C7" s="681"/>
      <c r="D7" s="681"/>
      <c r="E7" s="681"/>
      <c r="F7" s="681"/>
      <c r="G7" s="254" t="s">
        <v>960</v>
      </c>
      <c r="H7" s="309" t="s">
        <v>1201</v>
      </c>
      <c r="I7" s="556" t="s">
        <v>961</v>
      </c>
      <c r="J7" s="256" t="s">
        <v>962</v>
      </c>
      <c r="K7" s="310">
        <f t="shared" si="12"/>
        <v>353595440000</v>
      </c>
      <c r="L7" s="310">
        <f t="shared" si="14"/>
        <v>80000000000</v>
      </c>
      <c r="M7" s="314"/>
      <c r="N7" s="273">
        <v>80000000000</v>
      </c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2">
        <f t="shared" si="15"/>
        <v>84000000000</v>
      </c>
      <c r="Z7" s="273">
        <f t="shared" si="16"/>
        <v>0</v>
      </c>
      <c r="AA7" s="273">
        <f t="shared" si="0"/>
        <v>84000000000</v>
      </c>
      <c r="AB7" s="273">
        <f t="shared" si="0"/>
        <v>0</v>
      </c>
      <c r="AC7" s="273">
        <f t="shared" si="0"/>
        <v>0</v>
      </c>
      <c r="AD7" s="273">
        <f t="shared" si="0"/>
        <v>0</v>
      </c>
      <c r="AE7" s="273">
        <f t="shared" si="0"/>
        <v>0</v>
      </c>
      <c r="AF7" s="273">
        <f t="shared" si="0"/>
        <v>0</v>
      </c>
      <c r="AG7" s="273">
        <f t="shared" si="0"/>
        <v>0</v>
      </c>
      <c r="AH7" s="273">
        <f t="shared" si="0"/>
        <v>0</v>
      </c>
      <c r="AI7" s="273">
        <f t="shared" si="0"/>
        <v>0</v>
      </c>
      <c r="AJ7" s="273">
        <f t="shared" si="0"/>
        <v>0</v>
      </c>
      <c r="AK7" s="273">
        <f t="shared" si="0"/>
        <v>0</v>
      </c>
      <c r="AL7" s="272">
        <f t="shared" si="17"/>
        <v>91592000000</v>
      </c>
      <c r="AM7" s="273"/>
      <c r="AN7" s="273">
        <f t="shared" si="19"/>
        <v>91592000000</v>
      </c>
      <c r="AO7" s="273"/>
      <c r="AP7" s="273"/>
      <c r="AQ7" s="273"/>
      <c r="AR7" s="273"/>
      <c r="AS7" s="273"/>
      <c r="AT7" s="273"/>
      <c r="AU7" s="273"/>
      <c r="AV7" s="273"/>
      <c r="AW7" s="273"/>
      <c r="AX7" s="319"/>
      <c r="AY7" s="310">
        <f t="shared" si="18"/>
        <v>98003440000.000015</v>
      </c>
      <c r="AZ7" s="314"/>
      <c r="BA7" s="273">
        <f t="shared" si="20"/>
        <v>98003440000.000015</v>
      </c>
      <c r="BB7" s="273"/>
      <c r="BC7" s="273"/>
      <c r="BD7" s="273"/>
      <c r="BE7" s="273"/>
      <c r="BF7" s="273"/>
      <c r="BG7" s="273"/>
      <c r="BH7" s="273"/>
      <c r="BI7" s="273"/>
      <c r="BJ7" s="273"/>
      <c r="BK7" s="274"/>
    </row>
    <row r="8" spans="1:63" ht="19.149999999999999">
      <c r="A8" s="684"/>
      <c r="B8" s="681"/>
      <c r="C8" s="681"/>
      <c r="D8" s="681"/>
      <c r="E8" s="681"/>
      <c r="F8" s="681"/>
      <c r="G8" s="254" t="s">
        <v>1350</v>
      </c>
      <c r="H8" s="309" t="s">
        <v>485</v>
      </c>
      <c r="I8" s="556" t="s">
        <v>1351</v>
      </c>
      <c r="J8" s="256" t="s">
        <v>486</v>
      </c>
      <c r="K8" s="310">
        <f t="shared" si="12"/>
        <v>0</v>
      </c>
      <c r="L8" s="310">
        <f t="shared" si="14"/>
        <v>0</v>
      </c>
      <c r="M8" s="314"/>
      <c r="N8" s="273"/>
      <c r="O8" s="273"/>
      <c r="P8" s="273"/>
      <c r="Q8" s="273"/>
      <c r="R8" s="273"/>
      <c r="S8" s="273"/>
      <c r="T8" s="273"/>
      <c r="U8" s="273"/>
      <c r="V8" s="273"/>
      <c r="W8" s="273"/>
      <c r="X8" s="273"/>
      <c r="Y8" s="272">
        <f t="shared" si="15"/>
        <v>0</v>
      </c>
      <c r="Z8" s="273">
        <f t="shared" si="16"/>
        <v>0</v>
      </c>
      <c r="AA8" s="273">
        <f t="shared" si="0"/>
        <v>0</v>
      </c>
      <c r="AB8" s="273">
        <f t="shared" si="0"/>
        <v>0</v>
      </c>
      <c r="AC8" s="273">
        <f t="shared" si="0"/>
        <v>0</v>
      </c>
      <c r="AD8" s="273">
        <f t="shared" si="0"/>
        <v>0</v>
      </c>
      <c r="AE8" s="273">
        <f t="shared" si="0"/>
        <v>0</v>
      </c>
      <c r="AF8" s="273">
        <f t="shared" si="0"/>
        <v>0</v>
      </c>
      <c r="AG8" s="273">
        <f t="shared" si="0"/>
        <v>0</v>
      </c>
      <c r="AH8" s="273">
        <f t="shared" si="0"/>
        <v>0</v>
      </c>
      <c r="AI8" s="273">
        <f t="shared" si="0"/>
        <v>0</v>
      </c>
      <c r="AJ8" s="273">
        <f t="shared" si="0"/>
        <v>0</v>
      </c>
      <c r="AK8" s="273">
        <f t="shared" si="0"/>
        <v>0</v>
      </c>
      <c r="AL8" s="272">
        <f t="shared" si="17"/>
        <v>0</v>
      </c>
      <c r="AM8" s="273"/>
      <c r="AN8" s="273">
        <f t="shared" si="19"/>
        <v>0</v>
      </c>
      <c r="AO8" s="273"/>
      <c r="AP8" s="273"/>
      <c r="AQ8" s="273"/>
      <c r="AR8" s="273"/>
      <c r="AS8" s="273"/>
      <c r="AT8" s="273"/>
      <c r="AU8" s="273"/>
      <c r="AV8" s="273"/>
      <c r="AW8" s="273"/>
      <c r="AX8" s="319"/>
      <c r="AY8" s="310">
        <f t="shared" si="18"/>
        <v>0</v>
      </c>
      <c r="AZ8" s="314"/>
      <c r="BA8" s="273">
        <f t="shared" si="20"/>
        <v>0</v>
      </c>
      <c r="BB8" s="273"/>
      <c r="BC8" s="273"/>
      <c r="BD8" s="273"/>
      <c r="BE8" s="273"/>
      <c r="BF8" s="273"/>
      <c r="BG8" s="273"/>
      <c r="BH8" s="273"/>
      <c r="BI8" s="273"/>
      <c r="BJ8" s="273"/>
      <c r="BK8" s="274"/>
    </row>
    <row r="9" spans="1:63" ht="19.149999999999999">
      <c r="A9" s="684"/>
      <c r="B9" s="681"/>
      <c r="C9" s="681"/>
      <c r="D9" s="681"/>
      <c r="E9" s="681"/>
      <c r="F9" s="681"/>
      <c r="G9" s="254" t="s">
        <v>1352</v>
      </c>
      <c r="H9" s="309" t="s">
        <v>1353</v>
      </c>
      <c r="I9" s="556" t="s">
        <v>1354</v>
      </c>
      <c r="J9" s="256" t="s">
        <v>1355</v>
      </c>
      <c r="K9" s="310">
        <f t="shared" si="12"/>
        <v>4419943000</v>
      </c>
      <c r="L9" s="310">
        <f t="shared" ref="L9" si="21">SUM(M9:X9)</f>
        <v>1000000000</v>
      </c>
      <c r="M9" s="314"/>
      <c r="N9" s="273">
        <v>1000000000</v>
      </c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2">
        <f t="shared" ref="Y9" si="22">SUM(Z9:AK9)</f>
        <v>1050000000</v>
      </c>
      <c r="Z9" s="273">
        <f t="shared" si="16"/>
        <v>0</v>
      </c>
      <c r="AA9" s="273">
        <f t="shared" si="0"/>
        <v>1050000000</v>
      </c>
      <c r="AB9" s="273">
        <f t="shared" si="0"/>
        <v>0</v>
      </c>
      <c r="AC9" s="273">
        <f t="shared" si="0"/>
        <v>0</v>
      </c>
      <c r="AD9" s="273">
        <f t="shared" si="0"/>
        <v>0</v>
      </c>
      <c r="AE9" s="273">
        <f t="shared" si="0"/>
        <v>0</v>
      </c>
      <c r="AF9" s="273">
        <f t="shared" si="0"/>
        <v>0</v>
      </c>
      <c r="AG9" s="273">
        <f t="shared" si="0"/>
        <v>0</v>
      </c>
      <c r="AH9" s="273">
        <f t="shared" si="0"/>
        <v>0</v>
      </c>
      <c r="AI9" s="273">
        <f t="shared" si="0"/>
        <v>0</v>
      </c>
      <c r="AJ9" s="273">
        <f t="shared" si="0"/>
        <v>0</v>
      </c>
      <c r="AK9" s="273">
        <f t="shared" si="0"/>
        <v>0</v>
      </c>
      <c r="AL9" s="272">
        <f t="shared" ref="AL9" si="23">SUM(AM9:AX9)</f>
        <v>1144900000</v>
      </c>
      <c r="AM9" s="273"/>
      <c r="AN9" s="273">
        <f t="shared" ref="AN9" si="24">+N9*(1.07^2)</f>
        <v>1144900000</v>
      </c>
      <c r="AO9" s="273"/>
      <c r="AP9" s="273"/>
      <c r="AQ9" s="273"/>
      <c r="AR9" s="273"/>
      <c r="AS9" s="273"/>
      <c r="AT9" s="273"/>
      <c r="AU9" s="273"/>
      <c r="AV9" s="273"/>
      <c r="AW9" s="273"/>
      <c r="AX9" s="319"/>
      <c r="AY9" s="310">
        <f t="shared" ref="AY9" si="25">SUM(AZ9:BK9)</f>
        <v>1225043000</v>
      </c>
      <c r="AZ9" s="314"/>
      <c r="BA9" s="273">
        <f t="shared" ref="BA9" si="26">+N9*(1.07^3)</f>
        <v>1225043000</v>
      </c>
      <c r="BB9" s="273"/>
      <c r="BC9" s="273"/>
      <c r="BD9" s="273"/>
      <c r="BE9" s="273"/>
      <c r="BF9" s="273"/>
      <c r="BG9" s="273"/>
      <c r="BH9" s="273"/>
      <c r="BI9" s="273"/>
      <c r="BJ9" s="273"/>
      <c r="BK9" s="274"/>
    </row>
    <row r="10" spans="1:63" ht="19.149999999999999">
      <c r="A10" s="684"/>
      <c r="B10" s="681"/>
      <c r="C10" s="681"/>
      <c r="D10" s="681"/>
      <c r="E10" s="681"/>
      <c r="F10" s="681"/>
      <c r="G10" s="254" t="s">
        <v>1356</v>
      </c>
      <c r="H10" s="309" t="s">
        <v>1357</v>
      </c>
      <c r="I10" s="556" t="s">
        <v>1358</v>
      </c>
      <c r="J10" s="256" t="s">
        <v>1359</v>
      </c>
      <c r="K10" s="310">
        <f t="shared" si="12"/>
        <v>88398860</v>
      </c>
      <c r="L10" s="310">
        <f t="shared" si="14"/>
        <v>20000000</v>
      </c>
      <c r="M10" s="314"/>
      <c r="N10" s="273">
        <v>20000000</v>
      </c>
      <c r="O10" s="273"/>
      <c r="P10" s="273"/>
      <c r="Q10" s="273"/>
      <c r="R10" s="273"/>
      <c r="S10" s="273"/>
      <c r="T10" s="273"/>
      <c r="U10" s="273"/>
      <c r="V10" s="273"/>
      <c r="W10" s="273"/>
      <c r="X10" s="273"/>
      <c r="Y10" s="272">
        <f t="shared" si="15"/>
        <v>21000000</v>
      </c>
      <c r="Z10" s="273">
        <f t="shared" ref="Z10:Z19" si="27">+M10*1.05</f>
        <v>0</v>
      </c>
      <c r="AA10" s="273">
        <f t="shared" ref="AA10:AA23" si="28">+N10*1.05</f>
        <v>21000000</v>
      </c>
      <c r="AB10" s="273">
        <f t="shared" ref="AB10:AB11" si="29">+O10*1.05</f>
        <v>0</v>
      </c>
      <c r="AC10" s="273">
        <f t="shared" ref="AC10:AC11" si="30">+P10*1.05</f>
        <v>0</v>
      </c>
      <c r="AD10" s="273">
        <f t="shared" ref="AD10:AD11" si="31">+Q10*1.05</f>
        <v>0</v>
      </c>
      <c r="AE10" s="273">
        <f t="shared" ref="AE10:AE11" si="32">+R10*1.05</f>
        <v>0</v>
      </c>
      <c r="AF10" s="273">
        <f t="shared" ref="AF10:AF11" si="33">+S10*1.05</f>
        <v>0</v>
      </c>
      <c r="AG10" s="273">
        <f t="shared" ref="AG10:AG11" si="34">+T10*1.05</f>
        <v>0</v>
      </c>
      <c r="AH10" s="273">
        <f t="shared" ref="AH10:AH11" si="35">+U10*1.05</f>
        <v>0</v>
      </c>
      <c r="AI10" s="273">
        <f t="shared" ref="AI10:AI11" si="36">+V10*1.05</f>
        <v>0</v>
      </c>
      <c r="AJ10" s="273">
        <f t="shared" ref="AJ10:AJ11" si="37">+W10*1.05</f>
        <v>0</v>
      </c>
      <c r="AK10" s="273">
        <f t="shared" ref="AK10:AK11" si="38">+X10*1.05</f>
        <v>0</v>
      </c>
      <c r="AL10" s="272">
        <f t="shared" si="17"/>
        <v>22898000</v>
      </c>
      <c r="AM10" s="273"/>
      <c r="AN10" s="273">
        <f t="shared" si="19"/>
        <v>22898000</v>
      </c>
      <c r="AO10" s="273"/>
      <c r="AP10" s="273"/>
      <c r="AQ10" s="273"/>
      <c r="AR10" s="273"/>
      <c r="AS10" s="273"/>
      <c r="AT10" s="273"/>
      <c r="AU10" s="273"/>
      <c r="AV10" s="273"/>
      <c r="AW10" s="273"/>
      <c r="AX10" s="319"/>
      <c r="AY10" s="310">
        <f t="shared" si="18"/>
        <v>24500860.000000004</v>
      </c>
      <c r="AZ10" s="314"/>
      <c r="BA10" s="273">
        <f t="shared" si="20"/>
        <v>24500860.000000004</v>
      </c>
      <c r="BB10" s="273"/>
      <c r="BC10" s="273"/>
      <c r="BD10" s="273"/>
      <c r="BE10" s="273"/>
      <c r="BF10" s="273"/>
      <c r="BG10" s="273"/>
      <c r="BH10" s="273"/>
      <c r="BI10" s="273"/>
      <c r="BJ10" s="273"/>
      <c r="BK10" s="274"/>
    </row>
    <row r="11" spans="1:63" ht="28.9">
      <c r="A11" s="684"/>
      <c r="B11" s="681"/>
      <c r="C11" s="681"/>
      <c r="D11" s="681"/>
      <c r="E11" s="681"/>
      <c r="F11" s="681"/>
      <c r="G11" s="254">
        <v>2201037</v>
      </c>
      <c r="H11" s="309" t="s">
        <v>1360</v>
      </c>
      <c r="I11" s="556" t="s">
        <v>1361</v>
      </c>
      <c r="J11" s="256" t="s">
        <v>1362</v>
      </c>
      <c r="K11" s="310">
        <f t="shared" si="12"/>
        <v>883988600</v>
      </c>
      <c r="L11" s="310">
        <f t="shared" si="14"/>
        <v>200000000</v>
      </c>
      <c r="M11" s="314"/>
      <c r="N11" s="273">
        <v>200000000</v>
      </c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2">
        <f t="shared" si="15"/>
        <v>210000000</v>
      </c>
      <c r="Z11" s="273">
        <f t="shared" si="27"/>
        <v>0</v>
      </c>
      <c r="AA11" s="273">
        <f t="shared" si="28"/>
        <v>210000000</v>
      </c>
      <c r="AB11" s="273">
        <f t="shared" si="29"/>
        <v>0</v>
      </c>
      <c r="AC11" s="273">
        <f t="shared" si="30"/>
        <v>0</v>
      </c>
      <c r="AD11" s="273">
        <f t="shared" si="31"/>
        <v>0</v>
      </c>
      <c r="AE11" s="273">
        <f t="shared" si="32"/>
        <v>0</v>
      </c>
      <c r="AF11" s="273">
        <f t="shared" si="33"/>
        <v>0</v>
      </c>
      <c r="AG11" s="273">
        <f t="shared" si="34"/>
        <v>0</v>
      </c>
      <c r="AH11" s="273">
        <f t="shared" si="35"/>
        <v>0</v>
      </c>
      <c r="AI11" s="273">
        <f t="shared" si="36"/>
        <v>0</v>
      </c>
      <c r="AJ11" s="273">
        <f t="shared" si="37"/>
        <v>0</v>
      </c>
      <c r="AK11" s="273">
        <f t="shared" si="38"/>
        <v>0</v>
      </c>
      <c r="AL11" s="272">
        <f t="shared" si="17"/>
        <v>228980000</v>
      </c>
      <c r="AM11" s="273"/>
      <c r="AN11" s="273">
        <f t="shared" si="19"/>
        <v>228980000</v>
      </c>
      <c r="AO11" s="273"/>
      <c r="AP11" s="273"/>
      <c r="AQ11" s="273"/>
      <c r="AR11" s="273"/>
      <c r="AS11" s="273"/>
      <c r="AT11" s="273"/>
      <c r="AU11" s="273"/>
      <c r="AV11" s="273"/>
      <c r="AW11" s="273"/>
      <c r="AX11" s="319"/>
      <c r="AY11" s="310">
        <f t="shared" si="18"/>
        <v>245008600.00000003</v>
      </c>
      <c r="AZ11" s="314"/>
      <c r="BA11" s="273">
        <f t="shared" si="20"/>
        <v>245008600.00000003</v>
      </c>
      <c r="BB11" s="273"/>
      <c r="BC11" s="273"/>
      <c r="BD11" s="273"/>
      <c r="BE11" s="273"/>
      <c r="BF11" s="273"/>
      <c r="BG11" s="273"/>
      <c r="BH11" s="273"/>
      <c r="BI11" s="273"/>
      <c r="BJ11" s="273"/>
      <c r="BK11" s="274"/>
    </row>
    <row r="12" spans="1:63" ht="28.9">
      <c r="A12" s="684"/>
      <c r="B12" s="681"/>
      <c r="C12" s="681"/>
      <c r="D12" s="681"/>
      <c r="E12" s="681"/>
      <c r="F12" s="681"/>
      <c r="G12" s="254">
        <v>2201046</v>
      </c>
      <c r="H12" s="309" t="s">
        <v>1363</v>
      </c>
      <c r="I12" s="556" t="s">
        <v>1364</v>
      </c>
      <c r="J12" s="256" t="s">
        <v>1365</v>
      </c>
      <c r="K12" s="310">
        <f t="shared" si="12"/>
        <v>207196580</v>
      </c>
      <c r="L12" s="310">
        <f t="shared" si="14"/>
        <v>60000000</v>
      </c>
      <c r="M12" s="314"/>
      <c r="N12" s="273">
        <v>60000000</v>
      </c>
      <c r="O12" s="273"/>
      <c r="P12" s="273"/>
      <c r="Q12" s="273"/>
      <c r="R12" s="273"/>
      <c r="S12" s="273"/>
      <c r="T12" s="273"/>
      <c r="U12" s="273"/>
      <c r="V12" s="273"/>
      <c r="W12" s="273"/>
      <c r="X12" s="273"/>
      <c r="Y12" s="272">
        <f t="shared" si="15"/>
        <v>5000000</v>
      </c>
      <c r="Z12" s="273">
        <f t="shared" si="27"/>
        <v>0</v>
      </c>
      <c r="AA12" s="273">
        <v>5000000</v>
      </c>
      <c r="AB12" s="273">
        <f t="shared" ref="AB12:AB23" si="39">+O12*1.05</f>
        <v>0</v>
      </c>
      <c r="AC12" s="273">
        <f t="shared" ref="AC12:AC23" si="40">+P12*1.05</f>
        <v>0</v>
      </c>
      <c r="AD12" s="273">
        <f t="shared" ref="AD12:AD23" si="41">+Q12*1.05</f>
        <v>0</v>
      </c>
      <c r="AE12" s="273">
        <f t="shared" ref="AE12:AE23" si="42">+R12*1.05</f>
        <v>0</v>
      </c>
      <c r="AF12" s="273">
        <f t="shared" ref="AF12:AF23" si="43">+S12*1.05</f>
        <v>0</v>
      </c>
      <c r="AG12" s="273">
        <f t="shared" ref="AG12:AG23" si="44">+T12*1.05</f>
        <v>0</v>
      </c>
      <c r="AH12" s="273">
        <f t="shared" ref="AH12:AH23" si="45">+U12*1.05</f>
        <v>0</v>
      </c>
      <c r="AI12" s="273">
        <f t="shared" ref="AI12:AI23" si="46">+V12*1.05</f>
        <v>0</v>
      </c>
      <c r="AJ12" s="273">
        <f t="shared" ref="AJ12:AJ23" si="47">+W12*1.05</f>
        <v>0</v>
      </c>
      <c r="AK12" s="273">
        <f t="shared" ref="AK12:AK23" si="48">+X12*1.05</f>
        <v>0</v>
      </c>
      <c r="AL12" s="272">
        <f t="shared" si="17"/>
        <v>68694000</v>
      </c>
      <c r="AM12" s="273"/>
      <c r="AN12" s="273">
        <f t="shared" si="19"/>
        <v>68694000</v>
      </c>
      <c r="AO12" s="273"/>
      <c r="AP12" s="273"/>
      <c r="AQ12" s="273"/>
      <c r="AR12" s="273"/>
      <c r="AS12" s="273"/>
      <c r="AT12" s="273"/>
      <c r="AU12" s="273"/>
      <c r="AV12" s="273"/>
      <c r="AW12" s="273"/>
      <c r="AX12" s="319"/>
      <c r="AY12" s="310">
        <f t="shared" si="18"/>
        <v>73502580</v>
      </c>
      <c r="AZ12" s="314"/>
      <c r="BA12" s="273">
        <f t="shared" si="20"/>
        <v>73502580</v>
      </c>
      <c r="BB12" s="273"/>
      <c r="BC12" s="273"/>
      <c r="BD12" s="273"/>
      <c r="BE12" s="273"/>
      <c r="BF12" s="273"/>
      <c r="BG12" s="273"/>
      <c r="BH12" s="273"/>
      <c r="BI12" s="273"/>
      <c r="BJ12" s="273"/>
      <c r="BK12" s="274"/>
    </row>
    <row r="13" spans="1:63" ht="20.45" customHeight="1">
      <c r="A13" s="684"/>
      <c r="B13" s="681" t="s">
        <v>1366</v>
      </c>
      <c r="C13" s="681">
        <v>22</v>
      </c>
      <c r="D13" s="681" t="s">
        <v>1345</v>
      </c>
      <c r="E13" s="681">
        <v>2201</v>
      </c>
      <c r="F13" s="681" t="s">
        <v>1367</v>
      </c>
      <c r="G13" s="254" t="s">
        <v>960</v>
      </c>
      <c r="H13" s="309" t="s">
        <v>1201</v>
      </c>
      <c r="I13" s="556">
        <v>220107100</v>
      </c>
      <c r="J13" s="256" t="s">
        <v>1202</v>
      </c>
      <c r="K13" s="310">
        <f t="shared" si="12"/>
        <v>11049857500</v>
      </c>
      <c r="L13" s="310">
        <f t="shared" si="14"/>
        <v>2500000000</v>
      </c>
      <c r="M13" s="314"/>
      <c r="N13" s="273">
        <v>2500000000</v>
      </c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2">
        <f t="shared" si="15"/>
        <v>2625000000</v>
      </c>
      <c r="Z13" s="273">
        <f t="shared" si="27"/>
        <v>0</v>
      </c>
      <c r="AA13" s="273">
        <f t="shared" si="28"/>
        <v>2625000000</v>
      </c>
      <c r="AB13" s="273">
        <f t="shared" si="39"/>
        <v>0</v>
      </c>
      <c r="AC13" s="273">
        <f t="shared" si="40"/>
        <v>0</v>
      </c>
      <c r="AD13" s="273">
        <f t="shared" si="41"/>
        <v>0</v>
      </c>
      <c r="AE13" s="273">
        <f t="shared" si="42"/>
        <v>0</v>
      </c>
      <c r="AF13" s="273">
        <f t="shared" si="43"/>
        <v>0</v>
      </c>
      <c r="AG13" s="273">
        <f t="shared" si="44"/>
        <v>0</v>
      </c>
      <c r="AH13" s="273">
        <f t="shared" si="45"/>
        <v>0</v>
      </c>
      <c r="AI13" s="273">
        <f t="shared" si="46"/>
        <v>0</v>
      </c>
      <c r="AJ13" s="273">
        <f t="shared" si="47"/>
        <v>0</v>
      </c>
      <c r="AK13" s="273">
        <f t="shared" si="48"/>
        <v>0</v>
      </c>
      <c r="AL13" s="272">
        <f t="shared" si="17"/>
        <v>2862250000</v>
      </c>
      <c r="AM13" s="273"/>
      <c r="AN13" s="273">
        <f t="shared" si="19"/>
        <v>2862250000</v>
      </c>
      <c r="AO13" s="273"/>
      <c r="AP13" s="273"/>
      <c r="AQ13" s="273"/>
      <c r="AR13" s="273"/>
      <c r="AS13" s="273"/>
      <c r="AT13" s="273"/>
      <c r="AU13" s="273"/>
      <c r="AV13" s="273"/>
      <c r="AW13" s="273"/>
      <c r="AX13" s="319"/>
      <c r="AY13" s="310">
        <f t="shared" si="18"/>
        <v>3062607500.0000005</v>
      </c>
      <c r="AZ13" s="314"/>
      <c r="BA13" s="273">
        <f t="shared" si="20"/>
        <v>3062607500.0000005</v>
      </c>
      <c r="BB13" s="273"/>
      <c r="BC13" s="273"/>
      <c r="BD13" s="273"/>
      <c r="BE13" s="273"/>
      <c r="BF13" s="273"/>
      <c r="BG13" s="273"/>
      <c r="BH13" s="273"/>
      <c r="BI13" s="273"/>
      <c r="BJ13" s="273"/>
      <c r="BK13" s="274"/>
    </row>
    <row r="14" spans="1:63">
      <c r="A14" s="684"/>
      <c r="B14" s="681"/>
      <c r="C14" s="681"/>
      <c r="D14" s="681"/>
      <c r="E14" s="681"/>
      <c r="F14" s="681"/>
      <c r="G14" s="254" t="s">
        <v>1368</v>
      </c>
      <c r="H14" s="309" t="s">
        <v>1369</v>
      </c>
      <c r="I14" s="556" t="s">
        <v>1370</v>
      </c>
      <c r="J14" s="256" t="s">
        <v>1369</v>
      </c>
      <c r="K14" s="310">
        <f t="shared" si="12"/>
        <v>883988600</v>
      </c>
      <c r="L14" s="310">
        <f t="shared" ref="L14:L15" si="49">SUM(M14:X14)</f>
        <v>200000000</v>
      </c>
      <c r="M14" s="314"/>
      <c r="N14" s="273">
        <v>200000000</v>
      </c>
      <c r="O14" s="273"/>
      <c r="P14" s="273"/>
      <c r="Q14" s="273"/>
      <c r="R14" s="273"/>
      <c r="S14" s="273"/>
      <c r="T14" s="273"/>
      <c r="U14" s="273"/>
      <c r="V14" s="273"/>
      <c r="W14" s="273"/>
      <c r="X14" s="273"/>
      <c r="Y14" s="272">
        <f t="shared" ref="Y14:Y15" si="50">SUM(Z14:AK14)</f>
        <v>210000000</v>
      </c>
      <c r="Z14" s="273">
        <f t="shared" si="27"/>
        <v>0</v>
      </c>
      <c r="AA14" s="273">
        <f t="shared" si="28"/>
        <v>210000000</v>
      </c>
      <c r="AB14" s="273">
        <f t="shared" si="39"/>
        <v>0</v>
      </c>
      <c r="AC14" s="273">
        <f t="shared" si="40"/>
        <v>0</v>
      </c>
      <c r="AD14" s="273">
        <f t="shared" si="41"/>
        <v>0</v>
      </c>
      <c r="AE14" s="273">
        <f t="shared" si="42"/>
        <v>0</v>
      </c>
      <c r="AF14" s="273">
        <f t="shared" si="43"/>
        <v>0</v>
      </c>
      <c r="AG14" s="273">
        <f t="shared" si="44"/>
        <v>0</v>
      </c>
      <c r="AH14" s="273">
        <f t="shared" si="45"/>
        <v>0</v>
      </c>
      <c r="AI14" s="273">
        <f t="shared" si="46"/>
        <v>0</v>
      </c>
      <c r="AJ14" s="273">
        <f t="shared" si="47"/>
        <v>0</v>
      </c>
      <c r="AK14" s="273">
        <f t="shared" si="48"/>
        <v>0</v>
      </c>
      <c r="AL14" s="272">
        <f t="shared" ref="AL14:AL15" si="51">SUM(AM14:AX14)</f>
        <v>228980000</v>
      </c>
      <c r="AM14" s="273"/>
      <c r="AN14" s="273">
        <f t="shared" si="19"/>
        <v>228980000</v>
      </c>
      <c r="AO14" s="273"/>
      <c r="AP14" s="273"/>
      <c r="AQ14" s="273"/>
      <c r="AR14" s="273"/>
      <c r="AS14" s="273"/>
      <c r="AT14" s="273"/>
      <c r="AU14" s="273"/>
      <c r="AV14" s="273"/>
      <c r="AW14" s="273"/>
      <c r="AX14" s="319">
        <f>+X14*(1.07^2)</f>
        <v>0</v>
      </c>
      <c r="AY14" s="310">
        <f t="shared" ref="AY14:AY15" si="52">SUM(AZ14:BK14)</f>
        <v>245008600.00000003</v>
      </c>
      <c r="AZ14" s="314"/>
      <c r="BA14" s="273">
        <f t="shared" si="20"/>
        <v>245008600.00000003</v>
      </c>
      <c r="BB14" s="273"/>
      <c r="BC14" s="273"/>
      <c r="BD14" s="273"/>
      <c r="BE14" s="273"/>
      <c r="BF14" s="273"/>
      <c r="BG14" s="273"/>
      <c r="BH14" s="273"/>
      <c r="BI14" s="273"/>
      <c r="BJ14" s="273"/>
      <c r="BK14" s="274">
        <f>+X14*(1.07^3)</f>
        <v>0</v>
      </c>
    </row>
    <row r="15" spans="1:63" ht="28.9">
      <c r="A15" s="684"/>
      <c r="B15" s="681"/>
      <c r="C15" s="681"/>
      <c r="D15" s="681"/>
      <c r="E15" s="681"/>
      <c r="F15" s="681"/>
      <c r="G15" s="254" t="s">
        <v>1371</v>
      </c>
      <c r="H15" s="309" t="s">
        <v>1372</v>
      </c>
      <c r="I15" s="556" t="s">
        <v>1373</v>
      </c>
      <c r="J15" s="256" t="s">
        <v>1374</v>
      </c>
      <c r="K15" s="310">
        <f t="shared" si="12"/>
        <v>220997150</v>
      </c>
      <c r="L15" s="310">
        <f t="shared" si="49"/>
        <v>50000000</v>
      </c>
      <c r="M15" s="314"/>
      <c r="N15" s="273">
        <v>50000000</v>
      </c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2">
        <f t="shared" si="50"/>
        <v>52500000</v>
      </c>
      <c r="Z15" s="273">
        <f t="shared" si="27"/>
        <v>0</v>
      </c>
      <c r="AA15" s="273">
        <f t="shared" si="28"/>
        <v>52500000</v>
      </c>
      <c r="AB15" s="273">
        <f t="shared" si="39"/>
        <v>0</v>
      </c>
      <c r="AC15" s="273">
        <f t="shared" si="40"/>
        <v>0</v>
      </c>
      <c r="AD15" s="273">
        <f t="shared" si="41"/>
        <v>0</v>
      </c>
      <c r="AE15" s="273">
        <f t="shared" si="42"/>
        <v>0</v>
      </c>
      <c r="AF15" s="273">
        <f t="shared" si="43"/>
        <v>0</v>
      </c>
      <c r="AG15" s="273">
        <f t="shared" si="44"/>
        <v>0</v>
      </c>
      <c r="AH15" s="273">
        <f t="shared" si="45"/>
        <v>0</v>
      </c>
      <c r="AI15" s="273">
        <f t="shared" si="46"/>
        <v>0</v>
      </c>
      <c r="AJ15" s="273">
        <f t="shared" si="47"/>
        <v>0</v>
      </c>
      <c r="AK15" s="273">
        <f t="shared" si="48"/>
        <v>0</v>
      </c>
      <c r="AL15" s="272">
        <f t="shared" si="51"/>
        <v>57245000</v>
      </c>
      <c r="AM15" s="273"/>
      <c r="AN15" s="273">
        <f t="shared" si="19"/>
        <v>57245000</v>
      </c>
      <c r="AO15" s="273"/>
      <c r="AP15" s="273"/>
      <c r="AQ15" s="273"/>
      <c r="AR15" s="273"/>
      <c r="AS15" s="273"/>
      <c r="AT15" s="273"/>
      <c r="AU15" s="273"/>
      <c r="AV15" s="273"/>
      <c r="AW15" s="273"/>
      <c r="AX15" s="319">
        <f>+X15*(1.07^2)</f>
        <v>0</v>
      </c>
      <c r="AY15" s="310">
        <f t="shared" si="52"/>
        <v>61252150.000000007</v>
      </c>
      <c r="AZ15" s="314"/>
      <c r="BA15" s="273">
        <f t="shared" si="20"/>
        <v>61252150.000000007</v>
      </c>
      <c r="BB15" s="273"/>
      <c r="BC15" s="273"/>
      <c r="BD15" s="273"/>
      <c r="BE15" s="273"/>
      <c r="BF15" s="273"/>
      <c r="BG15" s="273"/>
      <c r="BH15" s="273"/>
      <c r="BI15" s="273"/>
      <c r="BJ15" s="273"/>
      <c r="BK15" s="274">
        <f>+X15*(1.07^3)</f>
        <v>0</v>
      </c>
    </row>
    <row r="16" spans="1:63" s="248" customFormat="1">
      <c r="A16" s="684"/>
      <c r="B16" s="681"/>
      <c r="C16" s="681"/>
      <c r="D16" s="681"/>
      <c r="E16" s="681"/>
      <c r="F16" s="681"/>
      <c r="G16" s="254">
        <v>2201052</v>
      </c>
      <c r="H16" s="309" t="s">
        <v>489</v>
      </c>
      <c r="I16" s="556">
        <v>220105200</v>
      </c>
      <c r="J16" s="256" t="s">
        <v>490</v>
      </c>
      <c r="K16" s="310">
        <f t="shared" si="12"/>
        <v>0</v>
      </c>
      <c r="L16" s="310">
        <f t="shared" si="14"/>
        <v>0</v>
      </c>
      <c r="M16" s="314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2">
        <f t="shared" si="15"/>
        <v>0</v>
      </c>
      <c r="Z16" s="273">
        <f t="shared" si="27"/>
        <v>0</v>
      </c>
      <c r="AA16" s="273">
        <f t="shared" si="28"/>
        <v>0</v>
      </c>
      <c r="AB16" s="273">
        <f t="shared" si="39"/>
        <v>0</v>
      </c>
      <c r="AC16" s="273">
        <f t="shared" si="40"/>
        <v>0</v>
      </c>
      <c r="AD16" s="273">
        <f t="shared" si="41"/>
        <v>0</v>
      </c>
      <c r="AE16" s="273">
        <f t="shared" si="42"/>
        <v>0</v>
      </c>
      <c r="AF16" s="273">
        <f t="shared" si="43"/>
        <v>0</v>
      </c>
      <c r="AG16" s="273">
        <f t="shared" si="44"/>
        <v>0</v>
      </c>
      <c r="AH16" s="273">
        <f t="shared" si="45"/>
        <v>0</v>
      </c>
      <c r="AI16" s="273">
        <f t="shared" si="46"/>
        <v>0</v>
      </c>
      <c r="AJ16" s="273">
        <f t="shared" si="47"/>
        <v>0</v>
      </c>
      <c r="AK16" s="273">
        <f t="shared" si="48"/>
        <v>0</v>
      </c>
      <c r="AL16" s="272">
        <f t="shared" si="17"/>
        <v>0</v>
      </c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319">
        <f>+X16*(1.07^2)</f>
        <v>0</v>
      </c>
      <c r="AY16" s="310">
        <f t="shared" si="18"/>
        <v>0</v>
      </c>
      <c r="AZ16" s="314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4">
        <f>+X16*(1.07^3)</f>
        <v>0</v>
      </c>
    </row>
    <row r="17" spans="1:63" s="248" customFormat="1">
      <c r="A17" s="684"/>
      <c r="B17" s="681"/>
      <c r="C17" s="681"/>
      <c r="D17" s="681"/>
      <c r="E17" s="681"/>
      <c r="F17" s="681"/>
      <c r="G17" s="254">
        <v>2201069</v>
      </c>
      <c r="H17" s="309" t="s">
        <v>491</v>
      </c>
      <c r="I17" s="556" t="s">
        <v>965</v>
      </c>
      <c r="J17" s="256" t="s">
        <v>436</v>
      </c>
      <c r="K17" s="310">
        <f t="shared" si="12"/>
        <v>0</v>
      </c>
      <c r="L17" s="310">
        <f t="shared" si="14"/>
        <v>0</v>
      </c>
      <c r="M17" s="314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2">
        <f t="shared" si="15"/>
        <v>0</v>
      </c>
      <c r="Z17" s="273">
        <f t="shared" si="27"/>
        <v>0</v>
      </c>
      <c r="AA17" s="273">
        <f t="shared" si="28"/>
        <v>0</v>
      </c>
      <c r="AB17" s="273">
        <f t="shared" si="39"/>
        <v>0</v>
      </c>
      <c r="AC17" s="273">
        <f t="shared" si="40"/>
        <v>0</v>
      </c>
      <c r="AD17" s="273">
        <f t="shared" si="41"/>
        <v>0</v>
      </c>
      <c r="AE17" s="273">
        <f t="shared" si="42"/>
        <v>0</v>
      </c>
      <c r="AF17" s="273">
        <f t="shared" si="43"/>
        <v>0</v>
      </c>
      <c r="AG17" s="273">
        <f t="shared" si="44"/>
        <v>0</v>
      </c>
      <c r="AH17" s="273">
        <f t="shared" si="45"/>
        <v>0</v>
      </c>
      <c r="AI17" s="273">
        <f t="shared" si="46"/>
        <v>0</v>
      </c>
      <c r="AJ17" s="273">
        <f t="shared" si="47"/>
        <v>0</v>
      </c>
      <c r="AK17" s="273">
        <f t="shared" si="48"/>
        <v>0</v>
      </c>
      <c r="AL17" s="272">
        <f t="shared" si="17"/>
        <v>0</v>
      </c>
      <c r="AM17" s="273"/>
      <c r="AN17" s="273">
        <f>+N17*(1.07^2)</f>
        <v>0</v>
      </c>
      <c r="AO17" s="273"/>
      <c r="AP17" s="273"/>
      <c r="AQ17" s="273"/>
      <c r="AR17" s="273"/>
      <c r="AS17" s="273"/>
      <c r="AT17" s="273"/>
      <c r="AU17" s="273"/>
      <c r="AV17" s="273"/>
      <c r="AW17" s="273"/>
      <c r="AX17" s="319"/>
      <c r="AY17" s="310">
        <f t="shared" si="18"/>
        <v>0</v>
      </c>
      <c r="AZ17" s="314"/>
      <c r="BA17" s="273">
        <f>+N17*(1.07^3)</f>
        <v>0</v>
      </c>
      <c r="BB17" s="273"/>
      <c r="BC17" s="273"/>
      <c r="BD17" s="273"/>
      <c r="BE17" s="273"/>
      <c r="BF17" s="273"/>
      <c r="BG17" s="273"/>
      <c r="BH17" s="273"/>
      <c r="BI17" s="273"/>
      <c r="BJ17" s="273"/>
      <c r="BK17" s="274"/>
    </row>
    <row r="18" spans="1:63" ht="30.6" customHeight="1">
      <c r="A18" s="684"/>
      <c r="B18" s="681" t="s">
        <v>1375</v>
      </c>
      <c r="C18" s="681">
        <v>22</v>
      </c>
      <c r="D18" s="681" t="s">
        <v>1345</v>
      </c>
      <c r="E18" s="681">
        <v>2202</v>
      </c>
      <c r="F18" s="681" t="s">
        <v>1376</v>
      </c>
      <c r="G18" s="254">
        <v>2202062</v>
      </c>
      <c r="H18" s="309" t="s">
        <v>1377</v>
      </c>
      <c r="I18" s="556">
        <v>220206200</v>
      </c>
      <c r="J18" s="256" t="s">
        <v>1378</v>
      </c>
      <c r="K18" s="310">
        <f t="shared" si="12"/>
        <v>728160000.00000012</v>
      </c>
      <c r="L18" s="310">
        <f t="shared" si="14"/>
        <v>355200000.00000006</v>
      </c>
      <c r="M18" s="314"/>
      <c r="N18" s="273">
        <f>320000000*1.11</f>
        <v>355200000.00000006</v>
      </c>
      <c r="O18" s="273"/>
      <c r="P18" s="273"/>
      <c r="Q18" s="273"/>
      <c r="R18" s="273"/>
      <c r="S18" s="273"/>
      <c r="T18" s="273"/>
      <c r="U18" s="273"/>
      <c r="V18" s="273"/>
      <c r="W18" s="273"/>
      <c r="X18" s="273"/>
      <c r="Y18" s="272">
        <f t="shared" si="15"/>
        <v>372960000.00000006</v>
      </c>
      <c r="Z18" s="273">
        <f t="shared" si="27"/>
        <v>0</v>
      </c>
      <c r="AA18" s="273">
        <f t="shared" si="28"/>
        <v>372960000.00000006</v>
      </c>
      <c r="AB18" s="273">
        <f t="shared" si="39"/>
        <v>0</v>
      </c>
      <c r="AC18" s="273">
        <f t="shared" si="40"/>
        <v>0</v>
      </c>
      <c r="AD18" s="273">
        <f t="shared" si="41"/>
        <v>0</v>
      </c>
      <c r="AE18" s="273">
        <f t="shared" si="42"/>
        <v>0</v>
      </c>
      <c r="AF18" s="273">
        <f t="shared" si="43"/>
        <v>0</v>
      </c>
      <c r="AG18" s="273">
        <f t="shared" si="44"/>
        <v>0</v>
      </c>
      <c r="AH18" s="273">
        <f t="shared" si="45"/>
        <v>0</v>
      </c>
      <c r="AI18" s="273">
        <f t="shared" si="46"/>
        <v>0</v>
      </c>
      <c r="AJ18" s="273">
        <f t="shared" si="47"/>
        <v>0</v>
      </c>
      <c r="AK18" s="273">
        <f t="shared" si="48"/>
        <v>0</v>
      </c>
      <c r="AL18" s="272">
        <f t="shared" si="17"/>
        <v>0</v>
      </c>
      <c r="AM18" s="273">
        <f>+M18*(1.07^2)</f>
        <v>0</v>
      </c>
      <c r="AN18" s="273"/>
      <c r="AO18" s="273"/>
      <c r="AP18" s="273"/>
      <c r="AQ18" s="273"/>
      <c r="AR18" s="273"/>
      <c r="AS18" s="273"/>
      <c r="AT18" s="273"/>
      <c r="AU18" s="273"/>
      <c r="AV18" s="273"/>
      <c r="AW18" s="273"/>
      <c r="AX18" s="319"/>
      <c r="AY18" s="310">
        <f t="shared" si="18"/>
        <v>0</v>
      </c>
      <c r="AZ18" s="314">
        <f>+M18*(1.07^3)</f>
        <v>0</v>
      </c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4"/>
    </row>
    <row r="19" spans="1:63" ht="29.45" thickBot="1">
      <c r="A19" s="685"/>
      <c r="B19" s="682"/>
      <c r="C19" s="682"/>
      <c r="D19" s="682"/>
      <c r="E19" s="682"/>
      <c r="F19" s="682"/>
      <c r="G19" s="260">
        <v>2202063</v>
      </c>
      <c r="H19" s="322" t="s">
        <v>1379</v>
      </c>
      <c r="I19" s="568">
        <v>220206300</v>
      </c>
      <c r="J19" s="259" t="s">
        <v>1380</v>
      </c>
      <c r="K19" s="311">
        <f t="shared" si="12"/>
        <v>656000000</v>
      </c>
      <c r="L19" s="311">
        <f t="shared" si="14"/>
        <v>320000000</v>
      </c>
      <c r="M19" s="315"/>
      <c r="N19" s="276"/>
      <c r="O19" s="276"/>
      <c r="P19" s="276"/>
      <c r="Q19" s="276"/>
      <c r="R19" s="276"/>
      <c r="S19" s="276"/>
      <c r="T19" s="276"/>
      <c r="U19" s="276"/>
      <c r="V19" s="276"/>
      <c r="W19" s="276">
        <v>320000000</v>
      </c>
      <c r="X19" s="276"/>
      <c r="Y19" s="275">
        <f t="shared" si="15"/>
        <v>336000000</v>
      </c>
      <c r="Z19" s="276">
        <f t="shared" si="27"/>
        <v>0</v>
      </c>
      <c r="AA19" s="276">
        <f t="shared" si="28"/>
        <v>0</v>
      </c>
      <c r="AB19" s="273">
        <f t="shared" si="39"/>
        <v>0</v>
      </c>
      <c r="AC19" s="273">
        <f t="shared" si="40"/>
        <v>0</v>
      </c>
      <c r="AD19" s="273">
        <f t="shared" si="41"/>
        <v>0</v>
      </c>
      <c r="AE19" s="273">
        <f t="shared" si="42"/>
        <v>0</v>
      </c>
      <c r="AF19" s="273">
        <f t="shared" si="43"/>
        <v>0</v>
      </c>
      <c r="AG19" s="273">
        <f t="shared" si="44"/>
        <v>0</v>
      </c>
      <c r="AH19" s="273">
        <f t="shared" si="45"/>
        <v>0</v>
      </c>
      <c r="AI19" s="273">
        <f t="shared" si="46"/>
        <v>0</v>
      </c>
      <c r="AJ19" s="273">
        <f t="shared" si="47"/>
        <v>336000000</v>
      </c>
      <c r="AK19" s="273">
        <f t="shared" si="48"/>
        <v>0</v>
      </c>
      <c r="AL19" s="275">
        <f t="shared" si="17"/>
        <v>0</v>
      </c>
      <c r="AM19" s="276"/>
      <c r="AN19" s="276"/>
      <c r="AO19" s="276"/>
      <c r="AP19" s="276"/>
      <c r="AQ19" s="276"/>
      <c r="AR19" s="276"/>
      <c r="AS19" s="276">
        <f>+S19*(1.07^2)</f>
        <v>0</v>
      </c>
      <c r="AT19" s="276"/>
      <c r="AU19" s="276"/>
      <c r="AV19" s="276"/>
      <c r="AW19" s="276"/>
      <c r="AX19" s="320"/>
      <c r="AY19" s="311">
        <f t="shared" si="18"/>
        <v>0</v>
      </c>
      <c r="AZ19" s="315"/>
      <c r="BA19" s="276"/>
      <c r="BB19" s="276"/>
      <c r="BC19" s="276"/>
      <c r="BD19" s="276"/>
      <c r="BE19" s="276"/>
      <c r="BF19" s="276">
        <f>+S19*(1.07^3)</f>
        <v>0</v>
      </c>
      <c r="BG19" s="276"/>
      <c r="BH19" s="276"/>
      <c r="BI19" s="276"/>
      <c r="BJ19" s="276"/>
      <c r="BK19" s="277"/>
    </row>
    <row r="20" spans="1:63" ht="20.45" customHeight="1" thickBot="1">
      <c r="A20" s="692" t="s">
        <v>1381</v>
      </c>
      <c r="B20" s="697" t="s">
        <v>1382</v>
      </c>
      <c r="C20" s="697">
        <v>19</v>
      </c>
      <c r="D20" s="697" t="s">
        <v>1383</v>
      </c>
      <c r="E20" s="697">
        <v>1903</v>
      </c>
      <c r="F20" s="697" t="s">
        <v>1384</v>
      </c>
      <c r="G20" s="299">
        <v>1903011</v>
      </c>
      <c r="H20" s="300" t="s">
        <v>254</v>
      </c>
      <c r="I20" s="299">
        <v>190301100</v>
      </c>
      <c r="J20" s="301" t="s">
        <v>1385</v>
      </c>
      <c r="K20" s="279">
        <f t="shared" si="12"/>
        <v>215506250</v>
      </c>
      <c r="L20" s="279">
        <f t="shared" si="14"/>
        <v>50000000</v>
      </c>
      <c r="M20" s="289">
        <v>50000000</v>
      </c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90"/>
      <c r="Y20" s="278">
        <f t="shared" si="15"/>
        <v>52500000</v>
      </c>
      <c r="Z20" s="289">
        <f>+M20*1.05</f>
        <v>52500000</v>
      </c>
      <c r="AA20" s="289">
        <f t="shared" si="28"/>
        <v>0</v>
      </c>
      <c r="AB20" s="289">
        <f t="shared" si="39"/>
        <v>0</v>
      </c>
      <c r="AC20" s="289">
        <f t="shared" si="40"/>
        <v>0</v>
      </c>
      <c r="AD20" s="289">
        <f t="shared" si="41"/>
        <v>0</v>
      </c>
      <c r="AE20" s="289">
        <f t="shared" si="42"/>
        <v>0</v>
      </c>
      <c r="AF20" s="289">
        <f t="shared" si="43"/>
        <v>0</v>
      </c>
      <c r="AG20" s="289">
        <f t="shared" si="44"/>
        <v>0</v>
      </c>
      <c r="AH20" s="289">
        <f t="shared" si="45"/>
        <v>0</v>
      </c>
      <c r="AI20" s="289">
        <f t="shared" si="46"/>
        <v>0</v>
      </c>
      <c r="AJ20" s="289">
        <f t="shared" si="47"/>
        <v>0</v>
      </c>
      <c r="AK20" s="289">
        <f t="shared" si="48"/>
        <v>0</v>
      </c>
      <c r="AL20" s="278">
        <f t="shared" si="17"/>
        <v>55125000</v>
      </c>
      <c r="AM20" s="289">
        <f>+Z20*1.05</f>
        <v>55125000</v>
      </c>
      <c r="AN20" s="289">
        <f t="shared" ref="AN20:AN85" si="53">+AA20*1.05</f>
        <v>0</v>
      </c>
      <c r="AO20" s="289">
        <f t="shared" ref="AO20:AO85" si="54">+AB20*1.05</f>
        <v>0</v>
      </c>
      <c r="AP20" s="289">
        <f t="shared" ref="AP20:AP85" si="55">+AC20*1.05</f>
        <v>0</v>
      </c>
      <c r="AQ20" s="289">
        <f t="shared" ref="AQ20:AQ85" si="56">+AD20*1.05</f>
        <v>0</v>
      </c>
      <c r="AR20" s="289">
        <f t="shared" ref="AR20:AR85" si="57">+AE20*1.05</f>
        <v>0</v>
      </c>
      <c r="AS20" s="289">
        <f t="shared" ref="AS20:AS85" si="58">+AF20*1.05</f>
        <v>0</v>
      </c>
      <c r="AT20" s="289">
        <f t="shared" ref="AT20:AT85" si="59">+AG20*1.05</f>
        <v>0</v>
      </c>
      <c r="AU20" s="289">
        <f t="shared" ref="AU20:AU85" si="60">+AH20*1.05</f>
        <v>0</v>
      </c>
      <c r="AV20" s="289">
        <f t="shared" ref="AV20:AV85" si="61">+AI20*1.05</f>
        <v>0</v>
      </c>
      <c r="AW20" s="289">
        <f t="shared" ref="AW20:AW85" si="62">+AJ20*1.05</f>
        <v>0</v>
      </c>
      <c r="AX20" s="321">
        <f t="shared" ref="AX20:AX65" si="63">+AK20*1.05</f>
        <v>0</v>
      </c>
      <c r="AY20" s="279">
        <f t="shared" si="18"/>
        <v>57881250</v>
      </c>
      <c r="AZ20" s="289">
        <f>+AM20*1.05</f>
        <v>57881250</v>
      </c>
      <c r="BA20" s="289">
        <f t="shared" ref="BA20:BA85" si="64">+AN20*1.05</f>
        <v>0</v>
      </c>
      <c r="BB20" s="289">
        <f t="shared" ref="BB20:BB85" si="65">+AO20*1.05</f>
        <v>0</v>
      </c>
      <c r="BC20" s="289">
        <f t="shared" ref="BC20:BC85" si="66">+AP20*1.05</f>
        <v>0</v>
      </c>
      <c r="BD20" s="289">
        <f t="shared" ref="BD20:BD85" si="67">+AQ20*1.05</f>
        <v>0</v>
      </c>
      <c r="BE20" s="289">
        <f t="shared" ref="BE20:BE85" si="68">+AR20*1.05</f>
        <v>0</v>
      </c>
      <c r="BF20" s="289">
        <f t="shared" ref="BF20:BF85" si="69">+AS20*1.05</f>
        <v>0</v>
      </c>
      <c r="BG20" s="289">
        <f t="shared" ref="BG20:BG85" si="70">+AT20*1.05</f>
        <v>0</v>
      </c>
      <c r="BH20" s="289">
        <f t="shared" ref="BH20:BH85" si="71">+AU20*1.05</f>
        <v>0</v>
      </c>
      <c r="BI20" s="289">
        <f t="shared" ref="BI20:BI85" si="72">+AV20*1.05</f>
        <v>0</v>
      </c>
      <c r="BJ20" s="289">
        <f t="shared" ref="BJ20:BJ85" si="73">+AW20*1.05</f>
        <v>0</v>
      </c>
      <c r="BK20" s="289">
        <f t="shared" ref="BK20:BK85" si="74">+AX20*1.05</f>
        <v>0</v>
      </c>
    </row>
    <row r="21" spans="1:63" ht="19.899999999999999" thickBot="1">
      <c r="A21" s="693"/>
      <c r="B21" s="695"/>
      <c r="C21" s="695"/>
      <c r="D21" s="695"/>
      <c r="E21" s="695"/>
      <c r="F21" s="695"/>
      <c r="G21" s="291">
        <v>1903023</v>
      </c>
      <c r="H21" s="292" t="s">
        <v>258</v>
      </c>
      <c r="I21" s="291">
        <v>190302300</v>
      </c>
      <c r="J21" s="293" t="s">
        <v>1386</v>
      </c>
      <c r="K21" s="264">
        <f t="shared" si="12"/>
        <v>215506250</v>
      </c>
      <c r="L21" s="264">
        <f t="shared" si="14"/>
        <v>50000000</v>
      </c>
      <c r="M21" s="294"/>
      <c r="N21" s="294"/>
      <c r="O21" s="294">
        <v>50000000</v>
      </c>
      <c r="P21" s="294"/>
      <c r="Q21" s="294"/>
      <c r="R21" s="294"/>
      <c r="S21" s="294"/>
      <c r="T21" s="294"/>
      <c r="U21" s="294"/>
      <c r="V21" s="294"/>
      <c r="W21" s="294"/>
      <c r="X21" s="295"/>
      <c r="Y21" s="262">
        <f t="shared" si="15"/>
        <v>52500000</v>
      </c>
      <c r="Z21" s="289">
        <f t="shared" ref="Z21:Z23" si="75">+M21*1.05</f>
        <v>0</v>
      </c>
      <c r="AA21" s="289">
        <f t="shared" si="28"/>
        <v>0</v>
      </c>
      <c r="AB21" s="289">
        <f t="shared" si="39"/>
        <v>52500000</v>
      </c>
      <c r="AC21" s="289">
        <f t="shared" si="40"/>
        <v>0</v>
      </c>
      <c r="AD21" s="289">
        <f t="shared" si="41"/>
        <v>0</v>
      </c>
      <c r="AE21" s="289">
        <f t="shared" si="42"/>
        <v>0</v>
      </c>
      <c r="AF21" s="289">
        <f t="shared" si="43"/>
        <v>0</v>
      </c>
      <c r="AG21" s="289">
        <f t="shared" si="44"/>
        <v>0</v>
      </c>
      <c r="AH21" s="289">
        <f t="shared" si="45"/>
        <v>0</v>
      </c>
      <c r="AI21" s="289">
        <f t="shared" si="46"/>
        <v>0</v>
      </c>
      <c r="AJ21" s="289">
        <f t="shared" si="47"/>
        <v>0</v>
      </c>
      <c r="AK21" s="289">
        <f t="shared" si="48"/>
        <v>0</v>
      </c>
      <c r="AL21" s="262">
        <f t="shared" si="17"/>
        <v>55125000</v>
      </c>
      <c r="AM21" s="289">
        <f t="shared" ref="AM21:AM65" si="76">+Z21*1.05</f>
        <v>0</v>
      </c>
      <c r="AN21" s="289">
        <f t="shared" si="53"/>
        <v>0</v>
      </c>
      <c r="AO21" s="289">
        <f t="shared" si="54"/>
        <v>55125000</v>
      </c>
      <c r="AP21" s="289">
        <f t="shared" si="55"/>
        <v>0</v>
      </c>
      <c r="AQ21" s="289">
        <f t="shared" si="56"/>
        <v>0</v>
      </c>
      <c r="AR21" s="289">
        <f t="shared" si="57"/>
        <v>0</v>
      </c>
      <c r="AS21" s="289">
        <f t="shared" si="58"/>
        <v>0</v>
      </c>
      <c r="AT21" s="289">
        <f t="shared" si="59"/>
        <v>0</v>
      </c>
      <c r="AU21" s="289">
        <f t="shared" si="60"/>
        <v>0</v>
      </c>
      <c r="AV21" s="289">
        <f t="shared" si="61"/>
        <v>0</v>
      </c>
      <c r="AW21" s="289">
        <f t="shared" si="62"/>
        <v>0</v>
      </c>
      <c r="AX21" s="321">
        <f t="shared" si="63"/>
        <v>0</v>
      </c>
      <c r="AY21" s="264">
        <f t="shared" si="18"/>
        <v>57881250</v>
      </c>
      <c r="AZ21" s="289">
        <f t="shared" ref="AZ21:AZ65" si="77">+AM21*1.05</f>
        <v>0</v>
      </c>
      <c r="BA21" s="289">
        <f t="shared" si="64"/>
        <v>0</v>
      </c>
      <c r="BB21" s="289">
        <f t="shared" si="65"/>
        <v>57881250</v>
      </c>
      <c r="BC21" s="289">
        <f t="shared" si="66"/>
        <v>0</v>
      </c>
      <c r="BD21" s="289">
        <f t="shared" si="67"/>
        <v>0</v>
      </c>
      <c r="BE21" s="289">
        <f t="shared" si="68"/>
        <v>0</v>
      </c>
      <c r="BF21" s="289">
        <f t="shared" si="69"/>
        <v>0</v>
      </c>
      <c r="BG21" s="289">
        <f t="shared" si="70"/>
        <v>0</v>
      </c>
      <c r="BH21" s="289">
        <f t="shared" si="71"/>
        <v>0</v>
      </c>
      <c r="BI21" s="289">
        <f t="shared" si="72"/>
        <v>0</v>
      </c>
      <c r="BJ21" s="289">
        <f t="shared" si="73"/>
        <v>0</v>
      </c>
      <c r="BK21" s="289">
        <f t="shared" si="74"/>
        <v>0</v>
      </c>
    </row>
    <row r="22" spans="1:63" ht="29.45" thickBot="1">
      <c r="A22" s="693"/>
      <c r="B22" s="695"/>
      <c r="C22" s="695"/>
      <c r="D22" s="695"/>
      <c r="E22" s="695"/>
      <c r="F22" s="695"/>
      <c r="G22" s="291">
        <v>1903025</v>
      </c>
      <c r="H22" s="292" t="s">
        <v>260</v>
      </c>
      <c r="I22" s="291">
        <v>190302500</v>
      </c>
      <c r="J22" s="293" t="s">
        <v>1387</v>
      </c>
      <c r="K22" s="264">
        <f t="shared" si="12"/>
        <v>646518750</v>
      </c>
      <c r="L22" s="264">
        <f t="shared" si="14"/>
        <v>150000000</v>
      </c>
      <c r="M22" s="294"/>
      <c r="N22" s="294"/>
      <c r="O22" s="294">
        <v>150000000</v>
      </c>
      <c r="P22" s="294"/>
      <c r="Q22" s="294"/>
      <c r="R22" s="294"/>
      <c r="S22" s="294"/>
      <c r="T22" s="294"/>
      <c r="U22" s="294"/>
      <c r="V22" s="294"/>
      <c r="W22" s="294"/>
      <c r="X22" s="295"/>
      <c r="Y22" s="262">
        <f t="shared" si="15"/>
        <v>157500000</v>
      </c>
      <c r="Z22" s="289">
        <f t="shared" si="75"/>
        <v>0</v>
      </c>
      <c r="AA22" s="289">
        <f t="shared" si="28"/>
        <v>0</v>
      </c>
      <c r="AB22" s="289">
        <f t="shared" si="39"/>
        <v>157500000</v>
      </c>
      <c r="AC22" s="289">
        <f t="shared" si="40"/>
        <v>0</v>
      </c>
      <c r="AD22" s="289">
        <f t="shared" si="41"/>
        <v>0</v>
      </c>
      <c r="AE22" s="289">
        <f t="shared" si="42"/>
        <v>0</v>
      </c>
      <c r="AF22" s="289">
        <f t="shared" si="43"/>
        <v>0</v>
      </c>
      <c r="AG22" s="289">
        <f t="shared" si="44"/>
        <v>0</v>
      </c>
      <c r="AH22" s="289">
        <f t="shared" si="45"/>
        <v>0</v>
      </c>
      <c r="AI22" s="289">
        <f t="shared" si="46"/>
        <v>0</v>
      </c>
      <c r="AJ22" s="289">
        <f t="shared" si="47"/>
        <v>0</v>
      </c>
      <c r="AK22" s="289">
        <f t="shared" si="48"/>
        <v>0</v>
      </c>
      <c r="AL22" s="262">
        <f t="shared" si="17"/>
        <v>165375000</v>
      </c>
      <c r="AM22" s="289">
        <f t="shared" si="76"/>
        <v>0</v>
      </c>
      <c r="AN22" s="289">
        <f t="shared" si="53"/>
        <v>0</v>
      </c>
      <c r="AO22" s="289">
        <f t="shared" si="54"/>
        <v>165375000</v>
      </c>
      <c r="AP22" s="289">
        <f t="shared" si="55"/>
        <v>0</v>
      </c>
      <c r="AQ22" s="289">
        <f t="shared" si="56"/>
        <v>0</v>
      </c>
      <c r="AR22" s="289">
        <f t="shared" si="57"/>
        <v>0</v>
      </c>
      <c r="AS22" s="289">
        <f t="shared" si="58"/>
        <v>0</v>
      </c>
      <c r="AT22" s="289">
        <f t="shared" si="59"/>
        <v>0</v>
      </c>
      <c r="AU22" s="289">
        <f t="shared" si="60"/>
        <v>0</v>
      </c>
      <c r="AV22" s="289">
        <f t="shared" si="61"/>
        <v>0</v>
      </c>
      <c r="AW22" s="289">
        <f t="shared" si="62"/>
        <v>0</v>
      </c>
      <c r="AX22" s="321">
        <f t="shared" si="63"/>
        <v>0</v>
      </c>
      <c r="AY22" s="264">
        <f t="shared" si="18"/>
        <v>173643750</v>
      </c>
      <c r="AZ22" s="289">
        <f t="shared" si="77"/>
        <v>0</v>
      </c>
      <c r="BA22" s="289">
        <f t="shared" si="64"/>
        <v>0</v>
      </c>
      <c r="BB22" s="289">
        <f t="shared" si="65"/>
        <v>173643750</v>
      </c>
      <c r="BC22" s="289">
        <f t="shared" si="66"/>
        <v>0</v>
      </c>
      <c r="BD22" s="289">
        <f t="shared" si="67"/>
        <v>0</v>
      </c>
      <c r="BE22" s="289">
        <f t="shared" si="68"/>
        <v>0</v>
      </c>
      <c r="BF22" s="289">
        <f t="shared" si="69"/>
        <v>0</v>
      </c>
      <c r="BG22" s="289">
        <f t="shared" si="70"/>
        <v>0</v>
      </c>
      <c r="BH22" s="289">
        <f t="shared" si="71"/>
        <v>0</v>
      </c>
      <c r="BI22" s="289">
        <f t="shared" si="72"/>
        <v>0</v>
      </c>
      <c r="BJ22" s="289">
        <f t="shared" si="73"/>
        <v>0</v>
      </c>
      <c r="BK22" s="289">
        <f t="shared" si="74"/>
        <v>0</v>
      </c>
    </row>
    <row r="23" spans="1:63" ht="30.6" customHeight="1" thickBot="1">
      <c r="A23" s="693"/>
      <c r="B23" s="695"/>
      <c r="C23" s="695"/>
      <c r="D23" s="695"/>
      <c r="E23" s="695">
        <v>1906</v>
      </c>
      <c r="F23" s="695" t="s">
        <v>1388</v>
      </c>
      <c r="G23" s="291">
        <v>1906044</v>
      </c>
      <c r="H23" s="292" t="s">
        <v>1389</v>
      </c>
      <c r="I23" s="291">
        <v>190604400</v>
      </c>
      <c r="J23" s="293" t="s">
        <v>1390</v>
      </c>
      <c r="K23" s="264">
        <f t="shared" si="12"/>
        <v>206886000</v>
      </c>
      <c r="L23" s="264">
        <f t="shared" si="14"/>
        <v>48000000</v>
      </c>
      <c r="M23" s="294">
        <v>48000000</v>
      </c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5"/>
      <c r="Y23" s="262">
        <f t="shared" si="15"/>
        <v>50400000</v>
      </c>
      <c r="Z23" s="289">
        <f t="shared" si="75"/>
        <v>50400000</v>
      </c>
      <c r="AA23" s="289">
        <f t="shared" si="28"/>
        <v>0</v>
      </c>
      <c r="AB23" s="289">
        <f t="shared" si="39"/>
        <v>0</v>
      </c>
      <c r="AC23" s="289">
        <f t="shared" si="40"/>
        <v>0</v>
      </c>
      <c r="AD23" s="289">
        <f t="shared" si="41"/>
        <v>0</v>
      </c>
      <c r="AE23" s="289">
        <f t="shared" si="42"/>
        <v>0</v>
      </c>
      <c r="AF23" s="289">
        <f t="shared" si="43"/>
        <v>0</v>
      </c>
      <c r="AG23" s="289">
        <f t="shared" si="44"/>
        <v>0</v>
      </c>
      <c r="AH23" s="289">
        <f t="shared" si="45"/>
        <v>0</v>
      </c>
      <c r="AI23" s="289">
        <f t="shared" si="46"/>
        <v>0</v>
      </c>
      <c r="AJ23" s="289">
        <f t="shared" si="47"/>
        <v>0</v>
      </c>
      <c r="AK23" s="289">
        <f t="shared" si="48"/>
        <v>0</v>
      </c>
      <c r="AL23" s="262">
        <f t="shared" si="17"/>
        <v>52920000</v>
      </c>
      <c r="AM23" s="289">
        <f t="shared" si="76"/>
        <v>52920000</v>
      </c>
      <c r="AN23" s="289">
        <f t="shared" si="53"/>
        <v>0</v>
      </c>
      <c r="AO23" s="289">
        <f t="shared" si="54"/>
        <v>0</v>
      </c>
      <c r="AP23" s="289">
        <f t="shared" si="55"/>
        <v>0</v>
      </c>
      <c r="AQ23" s="289">
        <f t="shared" si="56"/>
        <v>0</v>
      </c>
      <c r="AR23" s="289">
        <f t="shared" si="57"/>
        <v>0</v>
      </c>
      <c r="AS23" s="289">
        <f t="shared" si="58"/>
        <v>0</v>
      </c>
      <c r="AT23" s="289">
        <f t="shared" si="59"/>
        <v>0</v>
      </c>
      <c r="AU23" s="289">
        <f t="shared" si="60"/>
        <v>0</v>
      </c>
      <c r="AV23" s="289">
        <f t="shared" si="61"/>
        <v>0</v>
      </c>
      <c r="AW23" s="289">
        <f t="shared" si="62"/>
        <v>0</v>
      </c>
      <c r="AX23" s="321">
        <f t="shared" si="63"/>
        <v>0</v>
      </c>
      <c r="AY23" s="264">
        <f t="shared" si="18"/>
        <v>55566000</v>
      </c>
      <c r="AZ23" s="289">
        <f t="shared" si="77"/>
        <v>55566000</v>
      </c>
      <c r="BA23" s="289">
        <f t="shared" si="64"/>
        <v>0</v>
      </c>
      <c r="BB23" s="289">
        <f t="shared" si="65"/>
        <v>0</v>
      </c>
      <c r="BC23" s="289">
        <f t="shared" si="66"/>
        <v>0</v>
      </c>
      <c r="BD23" s="289">
        <f t="shared" si="67"/>
        <v>0</v>
      </c>
      <c r="BE23" s="289">
        <f t="shared" si="68"/>
        <v>0</v>
      </c>
      <c r="BF23" s="289">
        <f t="shared" si="69"/>
        <v>0</v>
      </c>
      <c r="BG23" s="289">
        <f t="shared" si="70"/>
        <v>0</v>
      </c>
      <c r="BH23" s="289">
        <f t="shared" si="71"/>
        <v>0</v>
      </c>
      <c r="BI23" s="289">
        <f t="shared" si="72"/>
        <v>0</v>
      </c>
      <c r="BJ23" s="289">
        <f t="shared" si="73"/>
        <v>0</v>
      </c>
      <c r="BK23" s="289">
        <f t="shared" si="74"/>
        <v>0</v>
      </c>
    </row>
    <row r="24" spans="1:63" ht="10.15" thickBot="1">
      <c r="A24" s="693"/>
      <c r="B24" s="695"/>
      <c r="C24" s="695"/>
      <c r="D24" s="695"/>
      <c r="E24" s="695"/>
      <c r="F24" s="695"/>
      <c r="G24" s="291">
        <v>1906004</v>
      </c>
      <c r="H24" s="292" t="s">
        <v>1391</v>
      </c>
      <c r="I24" s="291">
        <v>190600400</v>
      </c>
      <c r="J24" s="293" t="s">
        <v>432</v>
      </c>
      <c r="K24" s="264">
        <f t="shared" si="12"/>
        <v>539746153352.57251</v>
      </c>
      <c r="L24" s="264">
        <f t="shared" si="14"/>
        <v>125227494180</v>
      </c>
      <c r="M24" s="294">
        <v>895710542</v>
      </c>
      <c r="N24" s="294"/>
      <c r="O24" s="294">
        <v>43090412119</v>
      </c>
      <c r="P24" s="294"/>
      <c r="Q24" s="294"/>
      <c r="R24" s="294"/>
      <c r="S24" s="294"/>
      <c r="T24" s="294"/>
      <c r="U24" s="294">
        <v>3607809292</v>
      </c>
      <c r="V24" s="294">
        <v>77633562227</v>
      </c>
      <c r="W24" s="294"/>
      <c r="X24" s="295"/>
      <c r="Y24" s="262">
        <f t="shared" si="15"/>
        <v>131488868889</v>
      </c>
      <c r="Z24" s="289">
        <f t="shared" ref="Z24:Z42" si="78">+M24*1.05</f>
        <v>940496069.10000002</v>
      </c>
      <c r="AA24" s="289">
        <f t="shared" ref="AA24:AA90" si="79">+N24*1.05</f>
        <v>0</v>
      </c>
      <c r="AB24" s="289">
        <f t="shared" ref="AB24:AB90" si="80">+O24*1.05</f>
        <v>45244932724.950005</v>
      </c>
      <c r="AC24" s="289">
        <f t="shared" ref="AC24:AC90" si="81">+P24*1.05</f>
        <v>0</v>
      </c>
      <c r="AD24" s="289">
        <f t="shared" ref="AD24:AD90" si="82">+Q24*1.05</f>
        <v>0</v>
      </c>
      <c r="AE24" s="289">
        <f t="shared" ref="AE24:AE90" si="83">+R24*1.05</f>
        <v>0</v>
      </c>
      <c r="AF24" s="289">
        <f t="shared" ref="AF24:AF90" si="84">+S24*1.05</f>
        <v>0</v>
      </c>
      <c r="AG24" s="289">
        <f t="shared" ref="AG24:AG90" si="85">+T24*1.05</f>
        <v>0</v>
      </c>
      <c r="AH24" s="289">
        <f t="shared" ref="AH24:AH90" si="86">+U24*1.05</f>
        <v>3788199756.6000004</v>
      </c>
      <c r="AI24" s="289">
        <f t="shared" ref="AI24:AI90" si="87">+V24*1.05</f>
        <v>81515240338.350006</v>
      </c>
      <c r="AJ24" s="289">
        <f t="shared" ref="AJ24:AJ90" si="88">+W24*1.05</f>
        <v>0</v>
      </c>
      <c r="AK24" s="289">
        <f t="shared" ref="AK24:AK90" si="89">+X24*1.05</f>
        <v>0</v>
      </c>
      <c r="AL24" s="262">
        <f t="shared" si="17"/>
        <v>138063312333.45001</v>
      </c>
      <c r="AM24" s="289">
        <f t="shared" si="76"/>
        <v>987520872.55500007</v>
      </c>
      <c r="AN24" s="289">
        <f t="shared" si="53"/>
        <v>0</v>
      </c>
      <c r="AO24" s="289">
        <f t="shared" si="54"/>
        <v>47507179361.19751</v>
      </c>
      <c r="AP24" s="289">
        <f t="shared" si="55"/>
        <v>0</v>
      </c>
      <c r="AQ24" s="289">
        <f t="shared" si="56"/>
        <v>0</v>
      </c>
      <c r="AR24" s="289">
        <f t="shared" si="57"/>
        <v>0</v>
      </c>
      <c r="AS24" s="289">
        <f t="shared" si="58"/>
        <v>0</v>
      </c>
      <c r="AT24" s="289">
        <f t="shared" si="59"/>
        <v>0</v>
      </c>
      <c r="AU24" s="289">
        <f t="shared" si="60"/>
        <v>3977609744.4300008</v>
      </c>
      <c r="AV24" s="289">
        <f t="shared" si="61"/>
        <v>85591002355.267517</v>
      </c>
      <c r="AW24" s="289">
        <f t="shared" si="62"/>
        <v>0</v>
      </c>
      <c r="AX24" s="321">
        <f t="shared" si="63"/>
        <v>0</v>
      </c>
      <c r="AY24" s="264">
        <f t="shared" si="18"/>
        <v>144966477950.12253</v>
      </c>
      <c r="AZ24" s="289">
        <f t="shared" si="77"/>
        <v>1036896916.1827501</v>
      </c>
      <c r="BA24" s="289">
        <f t="shared" si="64"/>
        <v>0</v>
      </c>
      <c r="BB24" s="289">
        <f t="shared" si="65"/>
        <v>49882538329.257385</v>
      </c>
      <c r="BC24" s="289">
        <f t="shared" si="66"/>
        <v>0</v>
      </c>
      <c r="BD24" s="289">
        <f t="shared" si="67"/>
        <v>0</v>
      </c>
      <c r="BE24" s="289">
        <f t="shared" si="68"/>
        <v>0</v>
      </c>
      <c r="BF24" s="289">
        <f t="shared" si="69"/>
        <v>0</v>
      </c>
      <c r="BG24" s="289">
        <f t="shared" si="70"/>
        <v>0</v>
      </c>
      <c r="BH24" s="289">
        <f t="shared" si="71"/>
        <v>4176490231.6515012</v>
      </c>
      <c r="BI24" s="289">
        <f t="shared" si="72"/>
        <v>89870552473.030899</v>
      </c>
      <c r="BJ24" s="289">
        <f t="shared" si="73"/>
        <v>0</v>
      </c>
      <c r="BK24" s="289">
        <f t="shared" si="74"/>
        <v>0</v>
      </c>
    </row>
    <row r="25" spans="1:63" ht="20.45" customHeight="1" thickBot="1">
      <c r="A25" s="693"/>
      <c r="B25" s="695" t="s">
        <v>1392</v>
      </c>
      <c r="C25" s="695">
        <v>19</v>
      </c>
      <c r="D25" s="695" t="s">
        <v>1383</v>
      </c>
      <c r="E25" s="695">
        <v>1905</v>
      </c>
      <c r="F25" s="695" t="s">
        <v>1393</v>
      </c>
      <c r="G25" s="291" t="s">
        <v>1214</v>
      </c>
      <c r="H25" s="292" t="s">
        <v>225</v>
      </c>
      <c r="I25" s="291">
        <v>190501501</v>
      </c>
      <c r="J25" s="293" t="s">
        <v>1394</v>
      </c>
      <c r="K25" s="264">
        <f t="shared" si="12"/>
        <v>88000000</v>
      </c>
      <c r="L25" s="264">
        <f t="shared" si="14"/>
        <v>88000000</v>
      </c>
      <c r="M25" s="289"/>
      <c r="N25" s="289">
        <v>88000000</v>
      </c>
      <c r="O25" s="289"/>
      <c r="P25" s="289"/>
      <c r="Q25" s="289"/>
      <c r="R25" s="289"/>
      <c r="S25" s="289"/>
      <c r="T25" s="289"/>
      <c r="U25" s="289"/>
      <c r="V25" s="289"/>
      <c r="W25" s="289"/>
      <c r="X25" s="290"/>
      <c r="Y25" s="262">
        <f t="shared" si="15"/>
        <v>0</v>
      </c>
      <c r="Z25" s="289">
        <f t="shared" si="78"/>
        <v>0</v>
      </c>
      <c r="AA25" s="289"/>
      <c r="AB25" s="289">
        <f t="shared" si="80"/>
        <v>0</v>
      </c>
      <c r="AC25" s="289">
        <f t="shared" si="81"/>
        <v>0</v>
      </c>
      <c r="AD25" s="289">
        <f t="shared" si="82"/>
        <v>0</v>
      </c>
      <c r="AE25" s="289">
        <f t="shared" si="83"/>
        <v>0</v>
      </c>
      <c r="AF25" s="289">
        <f t="shared" si="84"/>
        <v>0</v>
      </c>
      <c r="AG25" s="289">
        <f t="shared" si="85"/>
        <v>0</v>
      </c>
      <c r="AH25" s="289">
        <f t="shared" si="86"/>
        <v>0</v>
      </c>
      <c r="AI25" s="289">
        <f t="shared" si="87"/>
        <v>0</v>
      </c>
      <c r="AJ25" s="289">
        <f t="shared" si="88"/>
        <v>0</v>
      </c>
      <c r="AK25" s="289">
        <f t="shared" si="89"/>
        <v>0</v>
      </c>
      <c r="AL25" s="262">
        <f t="shared" si="17"/>
        <v>0</v>
      </c>
      <c r="AM25" s="289">
        <f t="shared" si="76"/>
        <v>0</v>
      </c>
      <c r="AN25" s="289">
        <f t="shared" si="53"/>
        <v>0</v>
      </c>
      <c r="AO25" s="289">
        <f t="shared" si="54"/>
        <v>0</v>
      </c>
      <c r="AP25" s="289">
        <f t="shared" si="55"/>
        <v>0</v>
      </c>
      <c r="AQ25" s="289">
        <f t="shared" si="56"/>
        <v>0</v>
      </c>
      <c r="AR25" s="289">
        <f t="shared" si="57"/>
        <v>0</v>
      </c>
      <c r="AS25" s="289">
        <f t="shared" si="58"/>
        <v>0</v>
      </c>
      <c r="AT25" s="289">
        <f t="shared" si="59"/>
        <v>0</v>
      </c>
      <c r="AU25" s="289">
        <f t="shared" si="60"/>
        <v>0</v>
      </c>
      <c r="AV25" s="289">
        <f t="shared" si="61"/>
        <v>0</v>
      </c>
      <c r="AW25" s="289">
        <f t="shared" si="62"/>
        <v>0</v>
      </c>
      <c r="AX25" s="321">
        <f t="shared" si="63"/>
        <v>0</v>
      </c>
      <c r="AY25" s="264">
        <f t="shared" si="18"/>
        <v>0</v>
      </c>
      <c r="AZ25" s="289">
        <f t="shared" si="77"/>
        <v>0</v>
      </c>
      <c r="BA25" s="289">
        <f t="shared" si="64"/>
        <v>0</v>
      </c>
      <c r="BB25" s="289">
        <f t="shared" si="65"/>
        <v>0</v>
      </c>
      <c r="BC25" s="289">
        <f t="shared" si="66"/>
        <v>0</v>
      </c>
      <c r="BD25" s="289">
        <f t="shared" si="67"/>
        <v>0</v>
      </c>
      <c r="BE25" s="289">
        <f t="shared" si="68"/>
        <v>0</v>
      </c>
      <c r="BF25" s="289">
        <f t="shared" si="69"/>
        <v>0</v>
      </c>
      <c r="BG25" s="289">
        <f t="shared" si="70"/>
        <v>0</v>
      </c>
      <c r="BH25" s="289">
        <f t="shared" si="71"/>
        <v>0</v>
      </c>
      <c r="BI25" s="289">
        <f t="shared" si="72"/>
        <v>0</v>
      </c>
      <c r="BJ25" s="289">
        <f t="shared" si="73"/>
        <v>0</v>
      </c>
      <c r="BK25" s="289">
        <f t="shared" si="74"/>
        <v>0</v>
      </c>
    </row>
    <row r="26" spans="1:63" ht="19.899999999999999" thickBot="1">
      <c r="A26" s="693"/>
      <c r="B26" s="695"/>
      <c r="C26" s="695"/>
      <c r="D26" s="695"/>
      <c r="E26" s="695"/>
      <c r="F26" s="695"/>
      <c r="G26" s="291" t="s">
        <v>1395</v>
      </c>
      <c r="H26" s="292" t="s">
        <v>1396</v>
      </c>
      <c r="I26" s="291">
        <v>190504000</v>
      </c>
      <c r="J26" s="293" t="s">
        <v>1397</v>
      </c>
      <c r="K26" s="264">
        <f t="shared" si="12"/>
        <v>206886000</v>
      </c>
      <c r="L26" s="264">
        <f t="shared" si="14"/>
        <v>48000000</v>
      </c>
      <c r="M26" s="294">
        <v>48000000</v>
      </c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5"/>
      <c r="Y26" s="262">
        <f t="shared" si="15"/>
        <v>50400000</v>
      </c>
      <c r="Z26" s="289">
        <f t="shared" si="78"/>
        <v>50400000</v>
      </c>
      <c r="AA26" s="289">
        <f t="shared" si="79"/>
        <v>0</v>
      </c>
      <c r="AB26" s="289">
        <f t="shared" si="80"/>
        <v>0</v>
      </c>
      <c r="AC26" s="289">
        <f t="shared" si="81"/>
        <v>0</v>
      </c>
      <c r="AD26" s="289">
        <f t="shared" si="82"/>
        <v>0</v>
      </c>
      <c r="AE26" s="289">
        <f t="shared" si="83"/>
        <v>0</v>
      </c>
      <c r="AF26" s="289">
        <f t="shared" si="84"/>
        <v>0</v>
      </c>
      <c r="AG26" s="289">
        <f t="shared" si="85"/>
        <v>0</v>
      </c>
      <c r="AH26" s="289">
        <f t="shared" si="86"/>
        <v>0</v>
      </c>
      <c r="AI26" s="289">
        <f t="shared" si="87"/>
        <v>0</v>
      </c>
      <c r="AJ26" s="289">
        <f t="shared" si="88"/>
        <v>0</v>
      </c>
      <c r="AK26" s="289">
        <f t="shared" si="89"/>
        <v>0</v>
      </c>
      <c r="AL26" s="262">
        <f t="shared" si="17"/>
        <v>52920000</v>
      </c>
      <c r="AM26" s="289">
        <f t="shared" si="76"/>
        <v>52920000</v>
      </c>
      <c r="AN26" s="289">
        <f t="shared" si="53"/>
        <v>0</v>
      </c>
      <c r="AO26" s="289">
        <f t="shared" si="54"/>
        <v>0</v>
      </c>
      <c r="AP26" s="289">
        <f t="shared" si="55"/>
        <v>0</v>
      </c>
      <c r="AQ26" s="289">
        <f t="shared" si="56"/>
        <v>0</v>
      </c>
      <c r="AR26" s="289">
        <f t="shared" si="57"/>
        <v>0</v>
      </c>
      <c r="AS26" s="289">
        <f t="shared" si="58"/>
        <v>0</v>
      </c>
      <c r="AT26" s="289">
        <f t="shared" si="59"/>
        <v>0</v>
      </c>
      <c r="AU26" s="289">
        <f t="shared" si="60"/>
        <v>0</v>
      </c>
      <c r="AV26" s="289">
        <f t="shared" si="61"/>
        <v>0</v>
      </c>
      <c r="AW26" s="289">
        <f t="shared" si="62"/>
        <v>0</v>
      </c>
      <c r="AX26" s="321">
        <f t="shared" si="63"/>
        <v>0</v>
      </c>
      <c r="AY26" s="264">
        <f t="shared" si="18"/>
        <v>55566000</v>
      </c>
      <c r="AZ26" s="289">
        <f t="shared" si="77"/>
        <v>55566000</v>
      </c>
      <c r="BA26" s="289">
        <f t="shared" si="64"/>
        <v>0</v>
      </c>
      <c r="BB26" s="289">
        <f t="shared" si="65"/>
        <v>0</v>
      </c>
      <c r="BC26" s="289">
        <f t="shared" si="66"/>
        <v>0</v>
      </c>
      <c r="BD26" s="289">
        <f t="shared" si="67"/>
        <v>0</v>
      </c>
      <c r="BE26" s="289">
        <f t="shared" si="68"/>
        <v>0</v>
      </c>
      <c r="BF26" s="289">
        <f t="shared" si="69"/>
        <v>0</v>
      </c>
      <c r="BG26" s="289">
        <f t="shared" si="70"/>
        <v>0</v>
      </c>
      <c r="BH26" s="289">
        <f t="shared" si="71"/>
        <v>0</v>
      </c>
      <c r="BI26" s="289">
        <f t="shared" si="72"/>
        <v>0</v>
      </c>
      <c r="BJ26" s="289">
        <f t="shared" si="73"/>
        <v>0</v>
      </c>
      <c r="BK26" s="289">
        <f t="shared" si="74"/>
        <v>0</v>
      </c>
    </row>
    <row r="27" spans="1:63" ht="29.45" thickBot="1">
      <c r="A27" s="693"/>
      <c r="B27" s="695"/>
      <c r="C27" s="695"/>
      <c r="D27" s="695"/>
      <c r="E27" s="695"/>
      <c r="F27" s="695"/>
      <c r="G27" s="291" t="s">
        <v>1398</v>
      </c>
      <c r="H27" s="292" t="s">
        <v>1399</v>
      </c>
      <c r="I27" s="291" t="s">
        <v>1400</v>
      </c>
      <c r="J27" s="293" t="s">
        <v>1401</v>
      </c>
      <c r="K27" s="264">
        <f t="shared" si="12"/>
        <v>431012500</v>
      </c>
      <c r="L27" s="264">
        <f t="shared" si="14"/>
        <v>100000000</v>
      </c>
      <c r="M27" s="294"/>
      <c r="N27" s="294"/>
      <c r="O27" s="294">
        <v>100000000</v>
      </c>
      <c r="P27" s="294"/>
      <c r="Q27" s="294"/>
      <c r="R27" s="294"/>
      <c r="S27" s="294"/>
      <c r="T27" s="294"/>
      <c r="U27" s="294"/>
      <c r="V27" s="294"/>
      <c r="W27" s="294"/>
      <c r="X27" s="295"/>
      <c r="Y27" s="262">
        <f t="shared" si="15"/>
        <v>105000000</v>
      </c>
      <c r="Z27" s="289">
        <f t="shared" si="78"/>
        <v>0</v>
      </c>
      <c r="AA27" s="289">
        <f t="shared" si="79"/>
        <v>0</v>
      </c>
      <c r="AB27" s="289">
        <f t="shared" si="80"/>
        <v>105000000</v>
      </c>
      <c r="AC27" s="289">
        <f t="shared" si="81"/>
        <v>0</v>
      </c>
      <c r="AD27" s="289">
        <f t="shared" si="82"/>
        <v>0</v>
      </c>
      <c r="AE27" s="289">
        <f t="shared" si="83"/>
        <v>0</v>
      </c>
      <c r="AF27" s="289">
        <f t="shared" si="84"/>
        <v>0</v>
      </c>
      <c r="AG27" s="289">
        <f t="shared" si="85"/>
        <v>0</v>
      </c>
      <c r="AH27" s="289">
        <f t="shared" si="86"/>
        <v>0</v>
      </c>
      <c r="AI27" s="289">
        <f t="shared" si="87"/>
        <v>0</v>
      </c>
      <c r="AJ27" s="289">
        <f t="shared" si="88"/>
        <v>0</v>
      </c>
      <c r="AK27" s="289">
        <f t="shared" si="89"/>
        <v>0</v>
      </c>
      <c r="AL27" s="262">
        <f t="shared" si="17"/>
        <v>110250000</v>
      </c>
      <c r="AM27" s="289">
        <f t="shared" si="76"/>
        <v>0</v>
      </c>
      <c r="AN27" s="289">
        <f t="shared" si="53"/>
        <v>0</v>
      </c>
      <c r="AO27" s="289">
        <f t="shared" si="54"/>
        <v>110250000</v>
      </c>
      <c r="AP27" s="289">
        <f t="shared" si="55"/>
        <v>0</v>
      </c>
      <c r="AQ27" s="289">
        <f t="shared" si="56"/>
        <v>0</v>
      </c>
      <c r="AR27" s="289">
        <f t="shared" si="57"/>
        <v>0</v>
      </c>
      <c r="AS27" s="289">
        <f t="shared" si="58"/>
        <v>0</v>
      </c>
      <c r="AT27" s="289">
        <f t="shared" si="59"/>
        <v>0</v>
      </c>
      <c r="AU27" s="289">
        <f t="shared" si="60"/>
        <v>0</v>
      </c>
      <c r="AV27" s="289">
        <f t="shared" si="61"/>
        <v>0</v>
      </c>
      <c r="AW27" s="289">
        <f t="shared" si="62"/>
        <v>0</v>
      </c>
      <c r="AX27" s="321">
        <f t="shared" si="63"/>
        <v>0</v>
      </c>
      <c r="AY27" s="264">
        <f t="shared" si="18"/>
        <v>115762500</v>
      </c>
      <c r="AZ27" s="289">
        <f t="shared" si="77"/>
        <v>0</v>
      </c>
      <c r="BA27" s="289">
        <f t="shared" si="64"/>
        <v>0</v>
      </c>
      <c r="BB27" s="289">
        <f t="shared" si="65"/>
        <v>115762500</v>
      </c>
      <c r="BC27" s="289">
        <f t="shared" si="66"/>
        <v>0</v>
      </c>
      <c r="BD27" s="289">
        <f t="shared" si="67"/>
        <v>0</v>
      </c>
      <c r="BE27" s="289">
        <f t="shared" si="68"/>
        <v>0</v>
      </c>
      <c r="BF27" s="289">
        <f t="shared" si="69"/>
        <v>0</v>
      </c>
      <c r="BG27" s="289">
        <f t="shared" si="70"/>
        <v>0</v>
      </c>
      <c r="BH27" s="289">
        <f t="shared" si="71"/>
        <v>0</v>
      </c>
      <c r="BI27" s="289">
        <f t="shared" si="72"/>
        <v>0</v>
      </c>
      <c r="BJ27" s="289">
        <f t="shared" si="73"/>
        <v>0</v>
      </c>
      <c r="BK27" s="289">
        <f t="shared" si="74"/>
        <v>0</v>
      </c>
    </row>
    <row r="28" spans="1:63" ht="29.45" thickBot="1">
      <c r="A28" s="693"/>
      <c r="B28" s="695"/>
      <c r="C28" s="695"/>
      <c r="D28" s="695"/>
      <c r="E28" s="695"/>
      <c r="F28" s="695"/>
      <c r="G28" s="291">
        <v>1905026</v>
      </c>
      <c r="H28" s="292" t="s">
        <v>458</v>
      </c>
      <c r="I28" s="291" t="s">
        <v>945</v>
      </c>
      <c r="J28" s="293" t="s">
        <v>459</v>
      </c>
      <c r="K28" s="264">
        <f t="shared" si="12"/>
        <v>431012500</v>
      </c>
      <c r="L28" s="264">
        <f t="shared" si="14"/>
        <v>100000000</v>
      </c>
      <c r="M28" s="294"/>
      <c r="N28" s="294"/>
      <c r="O28" s="294">
        <v>100000000</v>
      </c>
      <c r="P28" s="294"/>
      <c r="Q28" s="294"/>
      <c r="R28" s="294"/>
      <c r="S28" s="294"/>
      <c r="T28" s="294"/>
      <c r="U28" s="294"/>
      <c r="V28" s="294"/>
      <c r="W28" s="294"/>
      <c r="X28" s="295"/>
      <c r="Y28" s="262">
        <f t="shared" si="15"/>
        <v>105000000</v>
      </c>
      <c r="Z28" s="289">
        <f t="shared" si="78"/>
        <v>0</v>
      </c>
      <c r="AA28" s="289">
        <f t="shared" si="79"/>
        <v>0</v>
      </c>
      <c r="AB28" s="289">
        <f t="shared" si="80"/>
        <v>105000000</v>
      </c>
      <c r="AC28" s="289">
        <f t="shared" si="81"/>
        <v>0</v>
      </c>
      <c r="AD28" s="289">
        <f t="shared" si="82"/>
        <v>0</v>
      </c>
      <c r="AE28" s="289">
        <f t="shared" si="83"/>
        <v>0</v>
      </c>
      <c r="AF28" s="289">
        <f t="shared" si="84"/>
        <v>0</v>
      </c>
      <c r="AG28" s="289">
        <f t="shared" si="85"/>
        <v>0</v>
      </c>
      <c r="AH28" s="289">
        <f t="shared" si="86"/>
        <v>0</v>
      </c>
      <c r="AI28" s="289">
        <f t="shared" si="87"/>
        <v>0</v>
      </c>
      <c r="AJ28" s="289">
        <f t="shared" si="88"/>
        <v>0</v>
      </c>
      <c r="AK28" s="289">
        <f t="shared" si="89"/>
        <v>0</v>
      </c>
      <c r="AL28" s="262">
        <f t="shared" si="17"/>
        <v>110250000</v>
      </c>
      <c r="AM28" s="289">
        <f t="shared" si="76"/>
        <v>0</v>
      </c>
      <c r="AN28" s="289">
        <f t="shared" si="53"/>
        <v>0</v>
      </c>
      <c r="AO28" s="289">
        <f t="shared" si="54"/>
        <v>110250000</v>
      </c>
      <c r="AP28" s="289">
        <f t="shared" si="55"/>
        <v>0</v>
      </c>
      <c r="AQ28" s="289">
        <f t="shared" si="56"/>
        <v>0</v>
      </c>
      <c r="AR28" s="289">
        <f t="shared" si="57"/>
        <v>0</v>
      </c>
      <c r="AS28" s="289">
        <f t="shared" si="58"/>
        <v>0</v>
      </c>
      <c r="AT28" s="289">
        <f t="shared" si="59"/>
        <v>0</v>
      </c>
      <c r="AU28" s="289">
        <f t="shared" si="60"/>
        <v>0</v>
      </c>
      <c r="AV28" s="289">
        <f t="shared" si="61"/>
        <v>0</v>
      </c>
      <c r="AW28" s="289">
        <f t="shared" si="62"/>
        <v>0</v>
      </c>
      <c r="AX28" s="321">
        <f t="shared" si="63"/>
        <v>0</v>
      </c>
      <c r="AY28" s="264">
        <f t="shared" si="18"/>
        <v>115762500</v>
      </c>
      <c r="AZ28" s="289">
        <f t="shared" si="77"/>
        <v>0</v>
      </c>
      <c r="BA28" s="289">
        <f t="shared" si="64"/>
        <v>0</v>
      </c>
      <c r="BB28" s="289">
        <f t="shared" si="65"/>
        <v>115762500</v>
      </c>
      <c r="BC28" s="289">
        <f t="shared" si="66"/>
        <v>0</v>
      </c>
      <c r="BD28" s="289">
        <f t="shared" si="67"/>
        <v>0</v>
      </c>
      <c r="BE28" s="289">
        <f t="shared" si="68"/>
        <v>0</v>
      </c>
      <c r="BF28" s="289">
        <f t="shared" si="69"/>
        <v>0</v>
      </c>
      <c r="BG28" s="289">
        <f t="shared" si="70"/>
        <v>0</v>
      </c>
      <c r="BH28" s="289">
        <f t="shared" si="71"/>
        <v>0</v>
      </c>
      <c r="BI28" s="289">
        <f t="shared" si="72"/>
        <v>0</v>
      </c>
      <c r="BJ28" s="289">
        <f t="shared" si="73"/>
        <v>0</v>
      </c>
      <c r="BK28" s="289">
        <f t="shared" si="74"/>
        <v>0</v>
      </c>
    </row>
    <row r="29" spans="1:63" ht="29.45" thickBot="1">
      <c r="A29" s="693"/>
      <c r="B29" s="695"/>
      <c r="C29" s="695"/>
      <c r="D29" s="695"/>
      <c r="E29" s="695"/>
      <c r="F29" s="695"/>
      <c r="G29" s="291">
        <v>1905027</v>
      </c>
      <c r="H29" s="292" t="s">
        <v>460</v>
      </c>
      <c r="I29" s="291" t="s">
        <v>946</v>
      </c>
      <c r="J29" s="293" t="s">
        <v>461</v>
      </c>
      <c r="K29" s="264">
        <f t="shared" si="12"/>
        <v>431012500</v>
      </c>
      <c r="L29" s="264">
        <f t="shared" si="14"/>
        <v>100000000</v>
      </c>
      <c r="M29" s="294"/>
      <c r="N29" s="294"/>
      <c r="O29" s="294">
        <v>100000000</v>
      </c>
      <c r="P29" s="294"/>
      <c r="Q29" s="294"/>
      <c r="R29" s="294"/>
      <c r="S29" s="294"/>
      <c r="T29" s="294"/>
      <c r="U29" s="294"/>
      <c r="V29" s="294"/>
      <c r="W29" s="294"/>
      <c r="X29" s="295"/>
      <c r="Y29" s="262">
        <f t="shared" si="15"/>
        <v>105000000</v>
      </c>
      <c r="Z29" s="289">
        <f t="shared" si="78"/>
        <v>0</v>
      </c>
      <c r="AA29" s="289">
        <f t="shared" si="79"/>
        <v>0</v>
      </c>
      <c r="AB29" s="289">
        <f t="shared" si="80"/>
        <v>105000000</v>
      </c>
      <c r="AC29" s="289">
        <f t="shared" si="81"/>
        <v>0</v>
      </c>
      <c r="AD29" s="289">
        <f t="shared" si="82"/>
        <v>0</v>
      </c>
      <c r="AE29" s="289">
        <f t="shared" si="83"/>
        <v>0</v>
      </c>
      <c r="AF29" s="289">
        <f t="shared" si="84"/>
        <v>0</v>
      </c>
      <c r="AG29" s="289">
        <f t="shared" si="85"/>
        <v>0</v>
      </c>
      <c r="AH29" s="289">
        <f t="shared" si="86"/>
        <v>0</v>
      </c>
      <c r="AI29" s="289">
        <f t="shared" si="87"/>
        <v>0</v>
      </c>
      <c r="AJ29" s="289">
        <f t="shared" si="88"/>
        <v>0</v>
      </c>
      <c r="AK29" s="289">
        <f t="shared" si="89"/>
        <v>0</v>
      </c>
      <c r="AL29" s="262">
        <f t="shared" si="17"/>
        <v>110250000</v>
      </c>
      <c r="AM29" s="289">
        <f t="shared" si="76"/>
        <v>0</v>
      </c>
      <c r="AN29" s="289">
        <f t="shared" si="53"/>
        <v>0</v>
      </c>
      <c r="AO29" s="289">
        <f t="shared" si="54"/>
        <v>110250000</v>
      </c>
      <c r="AP29" s="289">
        <f t="shared" si="55"/>
        <v>0</v>
      </c>
      <c r="AQ29" s="289">
        <f t="shared" si="56"/>
        <v>0</v>
      </c>
      <c r="AR29" s="289">
        <f t="shared" si="57"/>
        <v>0</v>
      </c>
      <c r="AS29" s="289">
        <f t="shared" si="58"/>
        <v>0</v>
      </c>
      <c r="AT29" s="289">
        <f t="shared" si="59"/>
        <v>0</v>
      </c>
      <c r="AU29" s="289">
        <f t="shared" si="60"/>
        <v>0</v>
      </c>
      <c r="AV29" s="289">
        <f t="shared" si="61"/>
        <v>0</v>
      </c>
      <c r="AW29" s="289">
        <f t="shared" si="62"/>
        <v>0</v>
      </c>
      <c r="AX29" s="321">
        <f t="shared" si="63"/>
        <v>0</v>
      </c>
      <c r="AY29" s="264">
        <f t="shared" si="18"/>
        <v>115762500</v>
      </c>
      <c r="AZ29" s="289">
        <f t="shared" si="77"/>
        <v>0</v>
      </c>
      <c r="BA29" s="289">
        <f t="shared" si="64"/>
        <v>0</v>
      </c>
      <c r="BB29" s="289">
        <f t="shared" si="65"/>
        <v>115762500</v>
      </c>
      <c r="BC29" s="289">
        <f t="shared" si="66"/>
        <v>0</v>
      </c>
      <c r="BD29" s="289">
        <f t="shared" si="67"/>
        <v>0</v>
      </c>
      <c r="BE29" s="289">
        <f t="shared" si="68"/>
        <v>0</v>
      </c>
      <c r="BF29" s="289">
        <f t="shared" si="69"/>
        <v>0</v>
      </c>
      <c r="BG29" s="289">
        <f t="shared" si="70"/>
        <v>0</v>
      </c>
      <c r="BH29" s="289">
        <f t="shared" si="71"/>
        <v>0</v>
      </c>
      <c r="BI29" s="289">
        <f t="shared" si="72"/>
        <v>0</v>
      </c>
      <c r="BJ29" s="289">
        <f t="shared" si="73"/>
        <v>0</v>
      </c>
      <c r="BK29" s="289">
        <f t="shared" si="74"/>
        <v>0</v>
      </c>
    </row>
    <row r="30" spans="1:63" ht="39" thickBot="1">
      <c r="A30" s="693"/>
      <c r="B30" s="695"/>
      <c r="C30" s="695"/>
      <c r="D30" s="695"/>
      <c r="E30" s="695"/>
      <c r="F30" s="695"/>
      <c r="G30" s="291">
        <v>1905028</v>
      </c>
      <c r="H30" s="292" t="s">
        <v>462</v>
      </c>
      <c r="I30" s="291" t="s">
        <v>947</v>
      </c>
      <c r="J30" s="293" t="s">
        <v>463</v>
      </c>
      <c r="K30" s="264">
        <f t="shared" si="12"/>
        <v>431012500</v>
      </c>
      <c r="L30" s="264">
        <f t="shared" si="14"/>
        <v>100000000</v>
      </c>
      <c r="M30" s="294"/>
      <c r="N30" s="294"/>
      <c r="O30" s="294">
        <v>100000000</v>
      </c>
      <c r="P30" s="294"/>
      <c r="Q30" s="294"/>
      <c r="R30" s="294"/>
      <c r="S30" s="294"/>
      <c r="T30" s="294"/>
      <c r="U30" s="294"/>
      <c r="V30" s="294"/>
      <c r="W30" s="294"/>
      <c r="X30" s="295"/>
      <c r="Y30" s="262">
        <f t="shared" si="15"/>
        <v>105000000</v>
      </c>
      <c r="Z30" s="289">
        <f t="shared" si="78"/>
        <v>0</v>
      </c>
      <c r="AA30" s="289">
        <f t="shared" si="79"/>
        <v>0</v>
      </c>
      <c r="AB30" s="289">
        <f t="shared" si="80"/>
        <v>105000000</v>
      </c>
      <c r="AC30" s="289">
        <f t="shared" si="81"/>
        <v>0</v>
      </c>
      <c r="AD30" s="289">
        <f t="shared" si="82"/>
        <v>0</v>
      </c>
      <c r="AE30" s="289">
        <f t="shared" si="83"/>
        <v>0</v>
      </c>
      <c r="AF30" s="289">
        <f t="shared" si="84"/>
        <v>0</v>
      </c>
      <c r="AG30" s="289">
        <f t="shared" si="85"/>
        <v>0</v>
      </c>
      <c r="AH30" s="289">
        <f t="shared" si="86"/>
        <v>0</v>
      </c>
      <c r="AI30" s="289">
        <f t="shared" si="87"/>
        <v>0</v>
      </c>
      <c r="AJ30" s="289">
        <f t="shared" si="88"/>
        <v>0</v>
      </c>
      <c r="AK30" s="289">
        <f t="shared" si="89"/>
        <v>0</v>
      </c>
      <c r="AL30" s="262">
        <f t="shared" si="17"/>
        <v>110250000</v>
      </c>
      <c r="AM30" s="289">
        <f t="shared" si="76"/>
        <v>0</v>
      </c>
      <c r="AN30" s="289">
        <f t="shared" si="53"/>
        <v>0</v>
      </c>
      <c r="AO30" s="289">
        <f t="shared" si="54"/>
        <v>110250000</v>
      </c>
      <c r="AP30" s="289">
        <f t="shared" si="55"/>
        <v>0</v>
      </c>
      <c r="AQ30" s="289">
        <f t="shared" si="56"/>
        <v>0</v>
      </c>
      <c r="AR30" s="289">
        <f t="shared" si="57"/>
        <v>0</v>
      </c>
      <c r="AS30" s="289">
        <f t="shared" si="58"/>
        <v>0</v>
      </c>
      <c r="AT30" s="289">
        <f t="shared" si="59"/>
        <v>0</v>
      </c>
      <c r="AU30" s="289">
        <f t="shared" si="60"/>
        <v>0</v>
      </c>
      <c r="AV30" s="289">
        <f t="shared" si="61"/>
        <v>0</v>
      </c>
      <c r="AW30" s="289">
        <f t="shared" si="62"/>
        <v>0</v>
      </c>
      <c r="AX30" s="321">
        <f t="shared" si="63"/>
        <v>0</v>
      </c>
      <c r="AY30" s="264">
        <f t="shared" si="18"/>
        <v>115762500</v>
      </c>
      <c r="AZ30" s="289">
        <f t="shared" si="77"/>
        <v>0</v>
      </c>
      <c r="BA30" s="289">
        <f t="shared" si="64"/>
        <v>0</v>
      </c>
      <c r="BB30" s="289">
        <f t="shared" si="65"/>
        <v>115762500</v>
      </c>
      <c r="BC30" s="289">
        <f t="shared" si="66"/>
        <v>0</v>
      </c>
      <c r="BD30" s="289">
        <f t="shared" si="67"/>
        <v>0</v>
      </c>
      <c r="BE30" s="289">
        <f t="shared" si="68"/>
        <v>0</v>
      </c>
      <c r="BF30" s="289">
        <f t="shared" si="69"/>
        <v>0</v>
      </c>
      <c r="BG30" s="289">
        <f t="shared" si="70"/>
        <v>0</v>
      </c>
      <c r="BH30" s="289">
        <f t="shared" si="71"/>
        <v>0</v>
      </c>
      <c r="BI30" s="289">
        <f t="shared" si="72"/>
        <v>0</v>
      </c>
      <c r="BJ30" s="289">
        <f t="shared" si="73"/>
        <v>0</v>
      </c>
      <c r="BK30" s="289">
        <f t="shared" si="74"/>
        <v>0</v>
      </c>
    </row>
    <row r="31" spans="1:63" ht="19.899999999999999" thickBot="1">
      <c r="A31" s="693"/>
      <c r="B31" s="695"/>
      <c r="C31" s="695"/>
      <c r="D31" s="695"/>
      <c r="E31" s="695"/>
      <c r="F31" s="695"/>
      <c r="G31" s="291">
        <v>1905030</v>
      </c>
      <c r="H31" s="292" t="s">
        <v>466</v>
      </c>
      <c r="I31" s="291" t="s">
        <v>949</v>
      </c>
      <c r="J31" s="293" t="s">
        <v>465</v>
      </c>
      <c r="K31" s="264">
        <f t="shared" si="12"/>
        <v>215506250</v>
      </c>
      <c r="L31" s="264">
        <f t="shared" si="14"/>
        <v>50000000</v>
      </c>
      <c r="M31" s="294">
        <v>50000000</v>
      </c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5"/>
      <c r="Y31" s="262">
        <f t="shared" si="15"/>
        <v>52500000</v>
      </c>
      <c r="Z31" s="289">
        <f t="shared" si="78"/>
        <v>52500000</v>
      </c>
      <c r="AA31" s="289">
        <f t="shared" si="79"/>
        <v>0</v>
      </c>
      <c r="AB31" s="289">
        <f t="shared" si="80"/>
        <v>0</v>
      </c>
      <c r="AC31" s="289">
        <f t="shared" si="81"/>
        <v>0</v>
      </c>
      <c r="AD31" s="289">
        <f t="shared" si="82"/>
        <v>0</v>
      </c>
      <c r="AE31" s="289">
        <f t="shared" si="83"/>
        <v>0</v>
      </c>
      <c r="AF31" s="289">
        <f t="shared" si="84"/>
        <v>0</v>
      </c>
      <c r="AG31" s="289">
        <f t="shared" si="85"/>
        <v>0</v>
      </c>
      <c r="AH31" s="289">
        <f t="shared" si="86"/>
        <v>0</v>
      </c>
      <c r="AI31" s="289">
        <f t="shared" si="87"/>
        <v>0</v>
      </c>
      <c r="AJ31" s="289">
        <f t="shared" si="88"/>
        <v>0</v>
      </c>
      <c r="AK31" s="289">
        <f t="shared" si="89"/>
        <v>0</v>
      </c>
      <c r="AL31" s="262">
        <f t="shared" si="17"/>
        <v>55125000</v>
      </c>
      <c r="AM31" s="289">
        <f t="shared" si="76"/>
        <v>55125000</v>
      </c>
      <c r="AN31" s="289">
        <f t="shared" si="53"/>
        <v>0</v>
      </c>
      <c r="AO31" s="289">
        <f t="shared" si="54"/>
        <v>0</v>
      </c>
      <c r="AP31" s="289">
        <f t="shared" si="55"/>
        <v>0</v>
      </c>
      <c r="AQ31" s="289">
        <f t="shared" si="56"/>
        <v>0</v>
      </c>
      <c r="AR31" s="289">
        <f t="shared" si="57"/>
        <v>0</v>
      </c>
      <c r="AS31" s="289">
        <f t="shared" si="58"/>
        <v>0</v>
      </c>
      <c r="AT31" s="289">
        <f t="shared" si="59"/>
        <v>0</v>
      </c>
      <c r="AU31" s="289">
        <f t="shared" si="60"/>
        <v>0</v>
      </c>
      <c r="AV31" s="289">
        <f t="shared" si="61"/>
        <v>0</v>
      </c>
      <c r="AW31" s="289">
        <f t="shared" si="62"/>
        <v>0</v>
      </c>
      <c r="AX31" s="321">
        <f t="shared" si="63"/>
        <v>0</v>
      </c>
      <c r="AY31" s="264">
        <f t="shared" si="18"/>
        <v>57881250</v>
      </c>
      <c r="AZ31" s="289">
        <f t="shared" si="77"/>
        <v>57881250</v>
      </c>
      <c r="BA31" s="289">
        <f t="shared" si="64"/>
        <v>0</v>
      </c>
      <c r="BB31" s="289">
        <f t="shared" si="65"/>
        <v>0</v>
      </c>
      <c r="BC31" s="289">
        <f t="shared" si="66"/>
        <v>0</v>
      </c>
      <c r="BD31" s="289">
        <f t="shared" si="67"/>
        <v>0</v>
      </c>
      <c r="BE31" s="289">
        <f t="shared" si="68"/>
        <v>0</v>
      </c>
      <c r="BF31" s="289">
        <f t="shared" si="69"/>
        <v>0</v>
      </c>
      <c r="BG31" s="289">
        <f t="shared" si="70"/>
        <v>0</v>
      </c>
      <c r="BH31" s="289">
        <f t="shared" si="71"/>
        <v>0</v>
      </c>
      <c r="BI31" s="289">
        <f t="shared" si="72"/>
        <v>0</v>
      </c>
      <c r="BJ31" s="289">
        <f t="shared" si="73"/>
        <v>0</v>
      </c>
      <c r="BK31" s="289">
        <f t="shared" si="74"/>
        <v>0</v>
      </c>
    </row>
    <row r="32" spans="1:63" ht="29.45" thickBot="1">
      <c r="A32" s="693"/>
      <c r="B32" s="695"/>
      <c r="C32" s="695"/>
      <c r="D32" s="695"/>
      <c r="E32" s="695"/>
      <c r="F32" s="695"/>
      <c r="G32" s="291">
        <v>1905020</v>
      </c>
      <c r="H32" s="292" t="s">
        <v>467</v>
      </c>
      <c r="I32" s="291" t="s">
        <v>950</v>
      </c>
      <c r="J32" s="293" t="s">
        <v>468</v>
      </c>
      <c r="K32" s="264">
        <f t="shared" si="12"/>
        <v>431012500</v>
      </c>
      <c r="L32" s="264">
        <f t="shared" si="14"/>
        <v>100000000</v>
      </c>
      <c r="M32" s="294">
        <v>50000000</v>
      </c>
      <c r="N32" s="294"/>
      <c r="O32" s="294">
        <v>50000000</v>
      </c>
      <c r="P32" s="294"/>
      <c r="Q32" s="294"/>
      <c r="R32" s="294"/>
      <c r="S32" s="294"/>
      <c r="T32" s="294"/>
      <c r="U32" s="294"/>
      <c r="V32" s="294"/>
      <c r="W32" s="294"/>
      <c r="X32" s="295"/>
      <c r="Y32" s="262">
        <f t="shared" si="15"/>
        <v>105000000</v>
      </c>
      <c r="Z32" s="289">
        <f t="shared" si="78"/>
        <v>52500000</v>
      </c>
      <c r="AA32" s="289">
        <f t="shared" si="79"/>
        <v>0</v>
      </c>
      <c r="AB32" s="289">
        <f t="shared" si="80"/>
        <v>52500000</v>
      </c>
      <c r="AC32" s="289">
        <f t="shared" si="81"/>
        <v>0</v>
      </c>
      <c r="AD32" s="289">
        <f t="shared" si="82"/>
        <v>0</v>
      </c>
      <c r="AE32" s="289">
        <f t="shared" si="83"/>
        <v>0</v>
      </c>
      <c r="AF32" s="289">
        <f t="shared" si="84"/>
        <v>0</v>
      </c>
      <c r="AG32" s="289">
        <f t="shared" si="85"/>
        <v>0</v>
      </c>
      <c r="AH32" s="289">
        <f t="shared" si="86"/>
        <v>0</v>
      </c>
      <c r="AI32" s="289">
        <f t="shared" si="87"/>
        <v>0</v>
      </c>
      <c r="AJ32" s="289">
        <f t="shared" si="88"/>
        <v>0</v>
      </c>
      <c r="AK32" s="289">
        <f t="shared" si="89"/>
        <v>0</v>
      </c>
      <c r="AL32" s="262">
        <f t="shared" si="17"/>
        <v>110250000</v>
      </c>
      <c r="AM32" s="289">
        <f t="shared" si="76"/>
        <v>55125000</v>
      </c>
      <c r="AN32" s="289">
        <f t="shared" si="53"/>
        <v>0</v>
      </c>
      <c r="AO32" s="289">
        <f t="shared" si="54"/>
        <v>55125000</v>
      </c>
      <c r="AP32" s="289">
        <f t="shared" si="55"/>
        <v>0</v>
      </c>
      <c r="AQ32" s="289">
        <f t="shared" si="56"/>
        <v>0</v>
      </c>
      <c r="AR32" s="289">
        <f t="shared" si="57"/>
        <v>0</v>
      </c>
      <c r="AS32" s="289">
        <f t="shared" si="58"/>
        <v>0</v>
      </c>
      <c r="AT32" s="289">
        <f t="shared" si="59"/>
        <v>0</v>
      </c>
      <c r="AU32" s="289">
        <f t="shared" si="60"/>
        <v>0</v>
      </c>
      <c r="AV32" s="289">
        <f t="shared" si="61"/>
        <v>0</v>
      </c>
      <c r="AW32" s="289">
        <f t="shared" si="62"/>
        <v>0</v>
      </c>
      <c r="AX32" s="321">
        <f t="shared" si="63"/>
        <v>0</v>
      </c>
      <c r="AY32" s="264">
        <f t="shared" si="18"/>
        <v>115762500</v>
      </c>
      <c r="AZ32" s="289">
        <f t="shared" si="77"/>
        <v>57881250</v>
      </c>
      <c r="BA32" s="289">
        <f t="shared" si="64"/>
        <v>0</v>
      </c>
      <c r="BB32" s="289">
        <f t="shared" si="65"/>
        <v>57881250</v>
      </c>
      <c r="BC32" s="289">
        <f t="shared" si="66"/>
        <v>0</v>
      </c>
      <c r="BD32" s="289">
        <f t="shared" si="67"/>
        <v>0</v>
      </c>
      <c r="BE32" s="289">
        <f t="shared" si="68"/>
        <v>0</v>
      </c>
      <c r="BF32" s="289">
        <f t="shared" si="69"/>
        <v>0</v>
      </c>
      <c r="BG32" s="289">
        <f t="shared" si="70"/>
        <v>0</v>
      </c>
      <c r="BH32" s="289">
        <f t="shared" si="71"/>
        <v>0</v>
      </c>
      <c r="BI32" s="289">
        <f t="shared" si="72"/>
        <v>0</v>
      </c>
      <c r="BJ32" s="289">
        <f t="shared" si="73"/>
        <v>0</v>
      </c>
      <c r="BK32" s="289">
        <f t="shared" si="74"/>
        <v>0</v>
      </c>
    </row>
    <row r="33" spans="1:63" ht="29.45" thickBot="1">
      <c r="A33" s="693"/>
      <c r="B33" s="695"/>
      <c r="C33" s="695"/>
      <c r="D33" s="695"/>
      <c r="E33" s="695"/>
      <c r="F33" s="695"/>
      <c r="G33" s="291">
        <v>1905024</v>
      </c>
      <c r="H33" s="292" t="s">
        <v>469</v>
      </c>
      <c r="I33" s="291" t="s">
        <v>951</v>
      </c>
      <c r="J33" s="293" t="s">
        <v>470</v>
      </c>
      <c r="K33" s="264">
        <f t="shared" si="12"/>
        <v>431012500</v>
      </c>
      <c r="L33" s="264">
        <f t="shared" si="14"/>
        <v>100000000</v>
      </c>
      <c r="M33" s="294"/>
      <c r="N33" s="294"/>
      <c r="O33" s="294">
        <v>100000000</v>
      </c>
      <c r="P33" s="294"/>
      <c r="Q33" s="294"/>
      <c r="R33" s="294"/>
      <c r="S33" s="294"/>
      <c r="T33" s="294"/>
      <c r="U33" s="294"/>
      <c r="V33" s="294"/>
      <c r="W33" s="294"/>
      <c r="X33" s="295"/>
      <c r="Y33" s="262">
        <f t="shared" si="15"/>
        <v>105000000</v>
      </c>
      <c r="Z33" s="289">
        <f t="shared" si="78"/>
        <v>0</v>
      </c>
      <c r="AA33" s="289">
        <f t="shared" si="79"/>
        <v>0</v>
      </c>
      <c r="AB33" s="289">
        <f t="shared" si="80"/>
        <v>105000000</v>
      </c>
      <c r="AC33" s="289">
        <f t="shared" si="81"/>
        <v>0</v>
      </c>
      <c r="AD33" s="289">
        <f t="shared" si="82"/>
        <v>0</v>
      </c>
      <c r="AE33" s="289">
        <f t="shared" si="83"/>
        <v>0</v>
      </c>
      <c r="AF33" s="289">
        <f t="shared" si="84"/>
        <v>0</v>
      </c>
      <c r="AG33" s="289">
        <f t="shared" si="85"/>
        <v>0</v>
      </c>
      <c r="AH33" s="289">
        <f t="shared" si="86"/>
        <v>0</v>
      </c>
      <c r="AI33" s="289">
        <f t="shared" si="87"/>
        <v>0</v>
      </c>
      <c r="AJ33" s="289">
        <f t="shared" si="88"/>
        <v>0</v>
      </c>
      <c r="AK33" s="289">
        <f t="shared" si="89"/>
        <v>0</v>
      </c>
      <c r="AL33" s="262">
        <f t="shared" si="17"/>
        <v>110250000</v>
      </c>
      <c r="AM33" s="289">
        <f t="shared" si="76"/>
        <v>0</v>
      </c>
      <c r="AN33" s="289">
        <f t="shared" si="53"/>
        <v>0</v>
      </c>
      <c r="AO33" s="289">
        <f t="shared" si="54"/>
        <v>110250000</v>
      </c>
      <c r="AP33" s="289">
        <f t="shared" si="55"/>
        <v>0</v>
      </c>
      <c r="AQ33" s="289">
        <f t="shared" si="56"/>
        <v>0</v>
      </c>
      <c r="AR33" s="289">
        <f t="shared" si="57"/>
        <v>0</v>
      </c>
      <c r="AS33" s="289">
        <f t="shared" si="58"/>
        <v>0</v>
      </c>
      <c r="AT33" s="289">
        <f t="shared" si="59"/>
        <v>0</v>
      </c>
      <c r="AU33" s="289">
        <f t="shared" si="60"/>
        <v>0</v>
      </c>
      <c r="AV33" s="289">
        <f t="shared" si="61"/>
        <v>0</v>
      </c>
      <c r="AW33" s="289">
        <f t="shared" si="62"/>
        <v>0</v>
      </c>
      <c r="AX33" s="321">
        <f t="shared" si="63"/>
        <v>0</v>
      </c>
      <c r="AY33" s="264">
        <f t="shared" si="18"/>
        <v>115762500</v>
      </c>
      <c r="AZ33" s="289">
        <f t="shared" si="77"/>
        <v>0</v>
      </c>
      <c r="BA33" s="289">
        <f t="shared" si="64"/>
        <v>0</v>
      </c>
      <c r="BB33" s="289">
        <f t="shared" si="65"/>
        <v>115762500</v>
      </c>
      <c r="BC33" s="289">
        <f t="shared" si="66"/>
        <v>0</v>
      </c>
      <c r="BD33" s="289">
        <f t="shared" si="67"/>
        <v>0</v>
      </c>
      <c r="BE33" s="289">
        <f t="shared" si="68"/>
        <v>0</v>
      </c>
      <c r="BF33" s="289">
        <f t="shared" si="69"/>
        <v>0</v>
      </c>
      <c r="BG33" s="289">
        <f t="shared" si="70"/>
        <v>0</v>
      </c>
      <c r="BH33" s="289">
        <f t="shared" si="71"/>
        <v>0</v>
      </c>
      <c r="BI33" s="289">
        <f t="shared" si="72"/>
        <v>0</v>
      </c>
      <c r="BJ33" s="289">
        <f t="shared" si="73"/>
        <v>0</v>
      </c>
      <c r="BK33" s="289">
        <f t="shared" si="74"/>
        <v>0</v>
      </c>
    </row>
    <row r="34" spans="1:63" ht="29.45" thickBot="1">
      <c r="A34" s="693"/>
      <c r="B34" s="695"/>
      <c r="C34" s="695"/>
      <c r="D34" s="695"/>
      <c r="E34" s="695"/>
      <c r="F34" s="695"/>
      <c r="G34" s="291">
        <v>1905023</v>
      </c>
      <c r="H34" s="292" t="s">
        <v>1402</v>
      </c>
      <c r="I34" s="291" t="s">
        <v>1403</v>
      </c>
      <c r="J34" s="293" t="s">
        <v>1404</v>
      </c>
      <c r="K34" s="264">
        <f t="shared" ref="K34:K35" si="90">+L34+Y34+AL34+AY34</f>
        <v>215506250</v>
      </c>
      <c r="L34" s="264">
        <f t="shared" ref="L34:L35" si="91">SUM(M34:X34)</f>
        <v>50000000</v>
      </c>
      <c r="M34" s="294"/>
      <c r="N34" s="294"/>
      <c r="O34" s="294">
        <v>50000000</v>
      </c>
      <c r="P34" s="294"/>
      <c r="Q34" s="294"/>
      <c r="R34" s="294"/>
      <c r="S34" s="294"/>
      <c r="T34" s="294"/>
      <c r="U34" s="294"/>
      <c r="V34" s="294"/>
      <c r="W34" s="294"/>
      <c r="X34" s="295"/>
      <c r="Y34" s="262">
        <f t="shared" ref="Y34:Y35" si="92">SUM(Z34:AK34)</f>
        <v>52500000</v>
      </c>
      <c r="Z34" s="289">
        <f t="shared" ref="Z34:Z35" si="93">+M34*1.05</f>
        <v>0</v>
      </c>
      <c r="AA34" s="289">
        <f t="shared" ref="AA34:AA35" si="94">+N34*1.05</f>
        <v>0</v>
      </c>
      <c r="AB34" s="289">
        <f t="shared" ref="AB34:AB35" si="95">+O34*1.05</f>
        <v>52500000</v>
      </c>
      <c r="AC34" s="289">
        <f t="shared" ref="AC34:AC35" si="96">+P34*1.05</f>
        <v>0</v>
      </c>
      <c r="AD34" s="289">
        <f t="shared" ref="AD34:AD35" si="97">+Q34*1.05</f>
        <v>0</v>
      </c>
      <c r="AE34" s="289">
        <f t="shared" ref="AE34:AE35" si="98">+R34*1.05</f>
        <v>0</v>
      </c>
      <c r="AF34" s="289">
        <f t="shared" ref="AF34:AF35" si="99">+S34*1.05</f>
        <v>0</v>
      </c>
      <c r="AG34" s="289">
        <f t="shared" ref="AG34:AG35" si="100">+T34*1.05</f>
        <v>0</v>
      </c>
      <c r="AH34" s="289">
        <f t="shared" ref="AH34:AH35" si="101">+U34*1.05</f>
        <v>0</v>
      </c>
      <c r="AI34" s="289">
        <f t="shared" ref="AI34:AI35" si="102">+V34*1.05</f>
        <v>0</v>
      </c>
      <c r="AJ34" s="289">
        <f t="shared" ref="AJ34:AJ35" si="103">+W34*1.05</f>
        <v>0</v>
      </c>
      <c r="AK34" s="289">
        <f t="shared" ref="AK34:AK35" si="104">+X34*1.05</f>
        <v>0</v>
      </c>
      <c r="AL34" s="262">
        <f t="shared" ref="AL34:AL35" si="105">SUM(AM34:AX34)</f>
        <v>55125000</v>
      </c>
      <c r="AM34" s="289">
        <f t="shared" ref="AM34:AM35" si="106">+Z34*1.05</f>
        <v>0</v>
      </c>
      <c r="AN34" s="289">
        <f t="shared" ref="AN34:AN35" si="107">+AA34*1.05</f>
        <v>0</v>
      </c>
      <c r="AO34" s="289">
        <f t="shared" ref="AO34:AO35" si="108">+AB34*1.05</f>
        <v>55125000</v>
      </c>
      <c r="AP34" s="289">
        <f t="shared" ref="AP34:AP35" si="109">+AC34*1.05</f>
        <v>0</v>
      </c>
      <c r="AQ34" s="289">
        <f t="shared" ref="AQ34:AQ35" si="110">+AD34*1.05</f>
        <v>0</v>
      </c>
      <c r="AR34" s="289">
        <f t="shared" ref="AR34:AR35" si="111">+AE34*1.05</f>
        <v>0</v>
      </c>
      <c r="AS34" s="289">
        <f t="shared" ref="AS34:AS35" si="112">+AF34*1.05</f>
        <v>0</v>
      </c>
      <c r="AT34" s="289">
        <f t="shared" ref="AT34:AT35" si="113">+AG34*1.05</f>
        <v>0</v>
      </c>
      <c r="AU34" s="289">
        <f t="shared" ref="AU34:AU35" si="114">+AH34*1.05</f>
        <v>0</v>
      </c>
      <c r="AV34" s="289">
        <f t="shared" ref="AV34:AV35" si="115">+AI34*1.05</f>
        <v>0</v>
      </c>
      <c r="AW34" s="289">
        <f t="shared" ref="AW34:AW35" si="116">+AJ34*1.05</f>
        <v>0</v>
      </c>
      <c r="AX34" s="321">
        <f t="shared" ref="AX34:AX35" si="117">+AK34*1.05</f>
        <v>0</v>
      </c>
      <c r="AY34" s="264">
        <f t="shared" ref="AY34:AY35" si="118">SUM(AZ34:BK34)</f>
        <v>57881250</v>
      </c>
      <c r="AZ34" s="289">
        <f t="shared" ref="AZ34:AZ35" si="119">+AM34*1.05</f>
        <v>0</v>
      </c>
      <c r="BA34" s="289">
        <f t="shared" ref="BA34:BA35" si="120">+AN34*1.05</f>
        <v>0</v>
      </c>
      <c r="BB34" s="289">
        <f t="shared" ref="BB34:BB35" si="121">+AO34*1.05</f>
        <v>57881250</v>
      </c>
      <c r="BC34" s="289">
        <f t="shared" ref="BC34:BC35" si="122">+AP34*1.05</f>
        <v>0</v>
      </c>
      <c r="BD34" s="289">
        <f t="shared" ref="BD34:BD35" si="123">+AQ34*1.05</f>
        <v>0</v>
      </c>
      <c r="BE34" s="289">
        <f t="shared" ref="BE34:BE35" si="124">+AR34*1.05</f>
        <v>0</v>
      </c>
      <c r="BF34" s="289">
        <f t="shared" ref="BF34:BF35" si="125">+AS34*1.05</f>
        <v>0</v>
      </c>
      <c r="BG34" s="289">
        <f t="shared" ref="BG34:BG35" si="126">+AT34*1.05</f>
        <v>0</v>
      </c>
      <c r="BH34" s="289">
        <f t="shared" ref="BH34:BH35" si="127">+AU34*1.05</f>
        <v>0</v>
      </c>
      <c r="BI34" s="289">
        <f t="shared" ref="BI34:BI35" si="128">+AV34*1.05</f>
        <v>0</v>
      </c>
      <c r="BJ34" s="289">
        <f t="shared" ref="BJ34:BJ35" si="129">+AW34*1.05</f>
        <v>0</v>
      </c>
      <c r="BK34" s="289">
        <f t="shared" ref="BK34:BK35" si="130">+AX34*1.05</f>
        <v>0</v>
      </c>
    </row>
    <row r="35" spans="1:63" ht="29.45" thickBot="1">
      <c r="A35" s="693"/>
      <c r="B35" s="695"/>
      <c r="C35" s="695"/>
      <c r="D35" s="695"/>
      <c r="E35" s="695"/>
      <c r="F35" s="695"/>
      <c r="G35" s="291" t="s">
        <v>1405</v>
      </c>
      <c r="H35" s="292" t="s">
        <v>456</v>
      </c>
      <c r="I35" s="291" t="s">
        <v>944</v>
      </c>
      <c r="J35" s="293" t="s">
        <v>457</v>
      </c>
      <c r="K35" s="264">
        <f t="shared" si="90"/>
        <v>129303750</v>
      </c>
      <c r="L35" s="264">
        <f t="shared" si="91"/>
        <v>30000000</v>
      </c>
      <c r="M35" s="294"/>
      <c r="N35" s="294"/>
      <c r="O35" s="294">
        <v>30000000</v>
      </c>
      <c r="P35" s="294"/>
      <c r="Q35" s="294"/>
      <c r="R35" s="294"/>
      <c r="S35" s="294"/>
      <c r="T35" s="294"/>
      <c r="U35" s="294"/>
      <c r="V35" s="294"/>
      <c r="W35" s="294"/>
      <c r="X35" s="295"/>
      <c r="Y35" s="262">
        <f t="shared" si="92"/>
        <v>31500000</v>
      </c>
      <c r="Z35" s="289">
        <f t="shared" si="93"/>
        <v>0</v>
      </c>
      <c r="AA35" s="289">
        <f t="shared" si="94"/>
        <v>0</v>
      </c>
      <c r="AB35" s="289">
        <f t="shared" si="95"/>
        <v>31500000</v>
      </c>
      <c r="AC35" s="289">
        <f t="shared" si="96"/>
        <v>0</v>
      </c>
      <c r="AD35" s="289">
        <f t="shared" si="97"/>
        <v>0</v>
      </c>
      <c r="AE35" s="289">
        <f t="shared" si="98"/>
        <v>0</v>
      </c>
      <c r="AF35" s="289">
        <f t="shared" si="99"/>
        <v>0</v>
      </c>
      <c r="AG35" s="289">
        <f t="shared" si="100"/>
        <v>0</v>
      </c>
      <c r="AH35" s="289">
        <f t="shared" si="101"/>
        <v>0</v>
      </c>
      <c r="AI35" s="289">
        <f t="shared" si="102"/>
        <v>0</v>
      </c>
      <c r="AJ35" s="289">
        <f t="shared" si="103"/>
        <v>0</v>
      </c>
      <c r="AK35" s="289">
        <f t="shared" si="104"/>
        <v>0</v>
      </c>
      <c r="AL35" s="262">
        <f t="shared" si="105"/>
        <v>33075000</v>
      </c>
      <c r="AM35" s="289">
        <f t="shared" si="106"/>
        <v>0</v>
      </c>
      <c r="AN35" s="289">
        <f t="shared" si="107"/>
        <v>0</v>
      </c>
      <c r="AO35" s="289">
        <f t="shared" si="108"/>
        <v>33075000</v>
      </c>
      <c r="AP35" s="289">
        <f t="shared" si="109"/>
        <v>0</v>
      </c>
      <c r="AQ35" s="289">
        <f t="shared" si="110"/>
        <v>0</v>
      </c>
      <c r="AR35" s="289">
        <f t="shared" si="111"/>
        <v>0</v>
      </c>
      <c r="AS35" s="289">
        <f t="shared" si="112"/>
        <v>0</v>
      </c>
      <c r="AT35" s="289">
        <f t="shared" si="113"/>
        <v>0</v>
      </c>
      <c r="AU35" s="289">
        <f t="shared" si="114"/>
        <v>0</v>
      </c>
      <c r="AV35" s="289">
        <f t="shared" si="115"/>
        <v>0</v>
      </c>
      <c r="AW35" s="289">
        <f t="shared" si="116"/>
        <v>0</v>
      </c>
      <c r="AX35" s="321">
        <f t="shared" si="117"/>
        <v>0</v>
      </c>
      <c r="AY35" s="264">
        <f t="shared" si="118"/>
        <v>34728750</v>
      </c>
      <c r="AZ35" s="289">
        <f t="shared" si="119"/>
        <v>0</v>
      </c>
      <c r="BA35" s="289">
        <f t="shared" si="120"/>
        <v>0</v>
      </c>
      <c r="BB35" s="289">
        <f t="shared" si="121"/>
        <v>34728750</v>
      </c>
      <c r="BC35" s="289">
        <f t="shared" si="122"/>
        <v>0</v>
      </c>
      <c r="BD35" s="289">
        <f t="shared" si="123"/>
        <v>0</v>
      </c>
      <c r="BE35" s="289">
        <f t="shared" si="124"/>
        <v>0</v>
      </c>
      <c r="BF35" s="289">
        <f t="shared" si="125"/>
        <v>0</v>
      </c>
      <c r="BG35" s="289">
        <f t="shared" si="126"/>
        <v>0</v>
      </c>
      <c r="BH35" s="289">
        <f t="shared" si="127"/>
        <v>0</v>
      </c>
      <c r="BI35" s="289">
        <f t="shared" si="128"/>
        <v>0</v>
      </c>
      <c r="BJ35" s="289">
        <f t="shared" si="129"/>
        <v>0</v>
      </c>
      <c r="BK35" s="289">
        <f t="shared" si="130"/>
        <v>0</v>
      </c>
    </row>
    <row r="36" spans="1:63" ht="29.45" thickBot="1">
      <c r="A36" s="693"/>
      <c r="B36" s="695"/>
      <c r="C36" s="695"/>
      <c r="D36" s="695"/>
      <c r="E36" s="695"/>
      <c r="F36" s="695"/>
      <c r="G36" s="291" t="s">
        <v>952</v>
      </c>
      <c r="H36" s="292" t="s">
        <v>953</v>
      </c>
      <c r="I36" s="291" t="s">
        <v>954</v>
      </c>
      <c r="J36" s="293" t="s">
        <v>472</v>
      </c>
      <c r="K36" s="264">
        <f t="shared" si="12"/>
        <v>215506250</v>
      </c>
      <c r="L36" s="264">
        <f t="shared" si="14"/>
        <v>50000000</v>
      </c>
      <c r="M36" s="294"/>
      <c r="N36" s="294"/>
      <c r="O36" s="294">
        <v>50000000</v>
      </c>
      <c r="P36" s="294"/>
      <c r="Q36" s="294"/>
      <c r="R36" s="294"/>
      <c r="S36" s="294"/>
      <c r="T36" s="294"/>
      <c r="U36" s="294"/>
      <c r="V36" s="294"/>
      <c r="W36" s="294"/>
      <c r="X36" s="295"/>
      <c r="Y36" s="262">
        <f t="shared" si="15"/>
        <v>52500000</v>
      </c>
      <c r="Z36" s="289">
        <f t="shared" si="78"/>
        <v>0</v>
      </c>
      <c r="AA36" s="289">
        <f t="shared" si="79"/>
        <v>0</v>
      </c>
      <c r="AB36" s="289">
        <f t="shared" si="80"/>
        <v>52500000</v>
      </c>
      <c r="AC36" s="289">
        <f t="shared" si="81"/>
        <v>0</v>
      </c>
      <c r="AD36" s="289">
        <f t="shared" si="82"/>
        <v>0</v>
      </c>
      <c r="AE36" s="289">
        <f t="shared" si="83"/>
        <v>0</v>
      </c>
      <c r="AF36" s="289">
        <f t="shared" si="84"/>
        <v>0</v>
      </c>
      <c r="AG36" s="289">
        <f t="shared" si="85"/>
        <v>0</v>
      </c>
      <c r="AH36" s="289">
        <f t="shared" si="86"/>
        <v>0</v>
      </c>
      <c r="AI36" s="289">
        <f t="shared" si="87"/>
        <v>0</v>
      </c>
      <c r="AJ36" s="289">
        <f t="shared" si="88"/>
        <v>0</v>
      </c>
      <c r="AK36" s="289">
        <f t="shared" si="89"/>
        <v>0</v>
      </c>
      <c r="AL36" s="262">
        <f t="shared" si="17"/>
        <v>55125000</v>
      </c>
      <c r="AM36" s="289">
        <f t="shared" si="76"/>
        <v>0</v>
      </c>
      <c r="AN36" s="289">
        <f t="shared" si="53"/>
        <v>0</v>
      </c>
      <c r="AO36" s="289">
        <f t="shared" si="54"/>
        <v>55125000</v>
      </c>
      <c r="AP36" s="289">
        <f t="shared" si="55"/>
        <v>0</v>
      </c>
      <c r="AQ36" s="289">
        <f t="shared" si="56"/>
        <v>0</v>
      </c>
      <c r="AR36" s="289">
        <f t="shared" si="57"/>
        <v>0</v>
      </c>
      <c r="AS36" s="289">
        <f t="shared" si="58"/>
        <v>0</v>
      </c>
      <c r="AT36" s="289">
        <f t="shared" si="59"/>
        <v>0</v>
      </c>
      <c r="AU36" s="289">
        <f t="shared" si="60"/>
        <v>0</v>
      </c>
      <c r="AV36" s="289">
        <f t="shared" si="61"/>
        <v>0</v>
      </c>
      <c r="AW36" s="289">
        <f t="shared" si="62"/>
        <v>0</v>
      </c>
      <c r="AX36" s="321">
        <f t="shared" si="63"/>
        <v>0</v>
      </c>
      <c r="AY36" s="264">
        <f t="shared" si="18"/>
        <v>57881250</v>
      </c>
      <c r="AZ36" s="289">
        <f t="shared" si="77"/>
        <v>0</v>
      </c>
      <c r="BA36" s="289">
        <f t="shared" si="64"/>
        <v>0</v>
      </c>
      <c r="BB36" s="289">
        <f t="shared" si="65"/>
        <v>57881250</v>
      </c>
      <c r="BC36" s="289">
        <f t="shared" si="66"/>
        <v>0</v>
      </c>
      <c r="BD36" s="289">
        <f t="shared" si="67"/>
        <v>0</v>
      </c>
      <c r="BE36" s="289">
        <f t="shared" si="68"/>
        <v>0</v>
      </c>
      <c r="BF36" s="289">
        <f t="shared" si="69"/>
        <v>0</v>
      </c>
      <c r="BG36" s="289">
        <f t="shared" si="70"/>
        <v>0</v>
      </c>
      <c r="BH36" s="289">
        <f t="shared" si="71"/>
        <v>0</v>
      </c>
      <c r="BI36" s="289">
        <f t="shared" si="72"/>
        <v>0</v>
      </c>
      <c r="BJ36" s="289">
        <f t="shared" si="73"/>
        <v>0</v>
      </c>
      <c r="BK36" s="289">
        <f t="shared" si="74"/>
        <v>0</v>
      </c>
    </row>
    <row r="37" spans="1:63" ht="19.899999999999999" thickBot="1">
      <c r="A37" s="693"/>
      <c r="B37" s="695"/>
      <c r="C37" s="695"/>
      <c r="D37" s="695"/>
      <c r="E37" s="695"/>
      <c r="F37" s="695"/>
      <c r="G37" s="291" t="s">
        <v>955</v>
      </c>
      <c r="H37" s="292" t="s">
        <v>956</v>
      </c>
      <c r="I37" s="291" t="s">
        <v>957</v>
      </c>
      <c r="J37" s="293" t="s">
        <v>474</v>
      </c>
      <c r="K37" s="264">
        <f t="shared" si="12"/>
        <v>215506250</v>
      </c>
      <c r="L37" s="264">
        <f t="shared" si="14"/>
        <v>50000000</v>
      </c>
      <c r="M37" s="294"/>
      <c r="N37" s="294"/>
      <c r="O37" s="294">
        <v>50000000</v>
      </c>
      <c r="P37" s="294"/>
      <c r="Q37" s="294"/>
      <c r="R37" s="294"/>
      <c r="S37" s="294"/>
      <c r="T37" s="294"/>
      <c r="U37" s="294"/>
      <c r="V37" s="294"/>
      <c r="W37" s="294"/>
      <c r="X37" s="295"/>
      <c r="Y37" s="262">
        <f t="shared" si="15"/>
        <v>52500000</v>
      </c>
      <c r="Z37" s="289">
        <f t="shared" si="78"/>
        <v>0</v>
      </c>
      <c r="AA37" s="289">
        <f t="shared" si="79"/>
        <v>0</v>
      </c>
      <c r="AB37" s="289">
        <f t="shared" si="80"/>
        <v>52500000</v>
      </c>
      <c r="AC37" s="289">
        <f t="shared" si="81"/>
        <v>0</v>
      </c>
      <c r="AD37" s="289">
        <f t="shared" si="82"/>
        <v>0</v>
      </c>
      <c r="AE37" s="289">
        <f t="shared" si="83"/>
        <v>0</v>
      </c>
      <c r="AF37" s="289">
        <f t="shared" si="84"/>
        <v>0</v>
      </c>
      <c r="AG37" s="289">
        <f t="shared" si="85"/>
        <v>0</v>
      </c>
      <c r="AH37" s="289">
        <f t="shared" si="86"/>
        <v>0</v>
      </c>
      <c r="AI37" s="289">
        <f t="shared" si="87"/>
        <v>0</v>
      </c>
      <c r="AJ37" s="289">
        <f t="shared" si="88"/>
        <v>0</v>
      </c>
      <c r="AK37" s="289">
        <f t="shared" si="89"/>
        <v>0</v>
      </c>
      <c r="AL37" s="262">
        <f t="shared" si="17"/>
        <v>55125000</v>
      </c>
      <c r="AM37" s="289">
        <f t="shared" si="76"/>
        <v>0</v>
      </c>
      <c r="AN37" s="289">
        <f t="shared" si="53"/>
        <v>0</v>
      </c>
      <c r="AO37" s="289">
        <f t="shared" si="54"/>
        <v>55125000</v>
      </c>
      <c r="AP37" s="289">
        <f t="shared" si="55"/>
        <v>0</v>
      </c>
      <c r="AQ37" s="289">
        <f t="shared" si="56"/>
        <v>0</v>
      </c>
      <c r="AR37" s="289">
        <f t="shared" si="57"/>
        <v>0</v>
      </c>
      <c r="AS37" s="289">
        <f t="shared" si="58"/>
        <v>0</v>
      </c>
      <c r="AT37" s="289">
        <f t="shared" si="59"/>
        <v>0</v>
      </c>
      <c r="AU37" s="289">
        <f t="shared" si="60"/>
        <v>0</v>
      </c>
      <c r="AV37" s="289">
        <f t="shared" si="61"/>
        <v>0</v>
      </c>
      <c r="AW37" s="289">
        <f t="shared" si="62"/>
        <v>0</v>
      </c>
      <c r="AX37" s="321">
        <f t="shared" si="63"/>
        <v>0</v>
      </c>
      <c r="AY37" s="264">
        <f t="shared" si="18"/>
        <v>57881250</v>
      </c>
      <c r="AZ37" s="289">
        <f t="shared" si="77"/>
        <v>0</v>
      </c>
      <c r="BA37" s="289">
        <f t="shared" si="64"/>
        <v>0</v>
      </c>
      <c r="BB37" s="289">
        <f t="shared" si="65"/>
        <v>57881250</v>
      </c>
      <c r="BC37" s="289">
        <f t="shared" si="66"/>
        <v>0</v>
      </c>
      <c r="BD37" s="289">
        <f t="shared" si="67"/>
        <v>0</v>
      </c>
      <c r="BE37" s="289">
        <f t="shared" si="68"/>
        <v>0</v>
      </c>
      <c r="BF37" s="289">
        <f t="shared" si="69"/>
        <v>0</v>
      </c>
      <c r="BG37" s="289">
        <f t="shared" si="70"/>
        <v>0</v>
      </c>
      <c r="BH37" s="289">
        <f t="shared" si="71"/>
        <v>0</v>
      </c>
      <c r="BI37" s="289">
        <f t="shared" si="72"/>
        <v>0</v>
      </c>
      <c r="BJ37" s="289">
        <f t="shared" si="73"/>
        <v>0</v>
      </c>
      <c r="BK37" s="289">
        <f t="shared" si="74"/>
        <v>0</v>
      </c>
    </row>
    <row r="38" spans="1:63" ht="39" thickBot="1">
      <c r="A38" s="693"/>
      <c r="B38" s="695"/>
      <c r="C38" s="695"/>
      <c r="D38" s="695"/>
      <c r="E38" s="695"/>
      <c r="F38" s="695"/>
      <c r="G38" s="291">
        <v>1905031</v>
      </c>
      <c r="H38" s="292" t="s">
        <v>1406</v>
      </c>
      <c r="I38" s="291">
        <v>190503100</v>
      </c>
      <c r="J38" s="293" t="s">
        <v>1407</v>
      </c>
      <c r="K38" s="264">
        <f t="shared" si="12"/>
        <v>301708750</v>
      </c>
      <c r="L38" s="264">
        <f t="shared" si="14"/>
        <v>70000000</v>
      </c>
      <c r="M38" s="297"/>
      <c r="N38" s="297"/>
      <c r="O38" s="297">
        <v>70000000</v>
      </c>
      <c r="P38" s="297"/>
      <c r="Q38" s="297"/>
      <c r="R38" s="297"/>
      <c r="S38" s="297"/>
      <c r="T38" s="297"/>
      <c r="U38" s="297"/>
      <c r="V38" s="297"/>
      <c r="W38" s="297"/>
      <c r="X38" s="298"/>
      <c r="Y38" s="262">
        <f t="shared" si="15"/>
        <v>73500000</v>
      </c>
      <c r="Z38" s="289">
        <f t="shared" si="78"/>
        <v>0</v>
      </c>
      <c r="AA38" s="289">
        <f t="shared" si="79"/>
        <v>0</v>
      </c>
      <c r="AB38" s="289">
        <f t="shared" si="80"/>
        <v>73500000</v>
      </c>
      <c r="AC38" s="289">
        <f t="shared" si="81"/>
        <v>0</v>
      </c>
      <c r="AD38" s="289">
        <f t="shared" si="82"/>
        <v>0</v>
      </c>
      <c r="AE38" s="289">
        <f t="shared" si="83"/>
        <v>0</v>
      </c>
      <c r="AF38" s="289">
        <f t="shared" si="84"/>
        <v>0</v>
      </c>
      <c r="AG38" s="289">
        <f t="shared" si="85"/>
        <v>0</v>
      </c>
      <c r="AH38" s="289">
        <f t="shared" si="86"/>
        <v>0</v>
      </c>
      <c r="AI38" s="289">
        <f t="shared" si="87"/>
        <v>0</v>
      </c>
      <c r="AJ38" s="289">
        <f t="shared" si="88"/>
        <v>0</v>
      </c>
      <c r="AK38" s="289">
        <f t="shared" si="89"/>
        <v>0</v>
      </c>
      <c r="AL38" s="262">
        <f t="shared" si="17"/>
        <v>77175000</v>
      </c>
      <c r="AM38" s="289">
        <f t="shared" si="76"/>
        <v>0</v>
      </c>
      <c r="AN38" s="289">
        <f t="shared" si="53"/>
        <v>0</v>
      </c>
      <c r="AO38" s="289">
        <f t="shared" si="54"/>
        <v>77175000</v>
      </c>
      <c r="AP38" s="289">
        <f t="shared" si="55"/>
        <v>0</v>
      </c>
      <c r="AQ38" s="289">
        <f t="shared" si="56"/>
        <v>0</v>
      </c>
      <c r="AR38" s="289">
        <f t="shared" si="57"/>
        <v>0</v>
      </c>
      <c r="AS38" s="289">
        <f t="shared" si="58"/>
        <v>0</v>
      </c>
      <c r="AT38" s="289">
        <f t="shared" si="59"/>
        <v>0</v>
      </c>
      <c r="AU38" s="289">
        <f t="shared" si="60"/>
        <v>0</v>
      </c>
      <c r="AV38" s="289">
        <f t="shared" si="61"/>
        <v>0</v>
      </c>
      <c r="AW38" s="289">
        <f t="shared" si="62"/>
        <v>0</v>
      </c>
      <c r="AX38" s="321">
        <f t="shared" si="63"/>
        <v>0</v>
      </c>
      <c r="AY38" s="264">
        <f t="shared" si="18"/>
        <v>81033750</v>
      </c>
      <c r="AZ38" s="289">
        <f t="shared" si="77"/>
        <v>0</v>
      </c>
      <c r="BA38" s="289">
        <f t="shared" si="64"/>
        <v>0</v>
      </c>
      <c r="BB38" s="289">
        <f t="shared" si="65"/>
        <v>81033750</v>
      </c>
      <c r="BC38" s="289">
        <f t="shared" si="66"/>
        <v>0</v>
      </c>
      <c r="BD38" s="289">
        <f t="shared" si="67"/>
        <v>0</v>
      </c>
      <c r="BE38" s="289">
        <f t="shared" si="68"/>
        <v>0</v>
      </c>
      <c r="BF38" s="289">
        <f t="shared" si="69"/>
        <v>0</v>
      </c>
      <c r="BG38" s="289">
        <f t="shared" si="70"/>
        <v>0</v>
      </c>
      <c r="BH38" s="289">
        <f t="shared" si="71"/>
        <v>0</v>
      </c>
      <c r="BI38" s="289">
        <f t="shared" si="72"/>
        <v>0</v>
      </c>
      <c r="BJ38" s="289">
        <f t="shared" si="73"/>
        <v>0</v>
      </c>
      <c r="BK38" s="289">
        <f t="shared" si="74"/>
        <v>0</v>
      </c>
    </row>
    <row r="39" spans="1:63" ht="24.6" customHeight="1" thickBot="1">
      <c r="A39" s="693"/>
      <c r="B39" s="695" t="s">
        <v>1408</v>
      </c>
      <c r="C39" s="695">
        <v>19</v>
      </c>
      <c r="D39" s="695" t="s">
        <v>1383</v>
      </c>
      <c r="E39" s="695">
        <v>1906</v>
      </c>
      <c r="F39" s="695" t="s">
        <v>1388</v>
      </c>
      <c r="G39" s="291" t="s">
        <v>1409</v>
      </c>
      <c r="H39" s="292" t="s">
        <v>941</v>
      </c>
      <c r="I39" s="291" t="s">
        <v>1410</v>
      </c>
      <c r="J39" s="293" t="s">
        <v>941</v>
      </c>
      <c r="K39" s="264">
        <f t="shared" si="12"/>
        <v>23500000000</v>
      </c>
      <c r="L39" s="264">
        <f t="shared" si="14"/>
        <v>23500000000</v>
      </c>
      <c r="M39" s="294"/>
      <c r="N39" s="294"/>
      <c r="O39" s="294"/>
      <c r="P39" s="294"/>
      <c r="Q39" s="294"/>
      <c r="R39" s="294"/>
      <c r="S39" s="294"/>
      <c r="T39" s="294"/>
      <c r="U39" s="294"/>
      <c r="V39" s="294">
        <v>23500000000</v>
      </c>
      <c r="W39" s="294"/>
      <c r="X39" s="295"/>
      <c r="Y39" s="262">
        <f t="shared" si="15"/>
        <v>0</v>
      </c>
      <c r="Z39" s="289">
        <f t="shared" si="78"/>
        <v>0</v>
      </c>
      <c r="AA39" s="289">
        <f t="shared" si="79"/>
        <v>0</v>
      </c>
      <c r="AB39" s="289">
        <f t="shared" si="80"/>
        <v>0</v>
      </c>
      <c r="AC39" s="289">
        <f t="shared" si="81"/>
        <v>0</v>
      </c>
      <c r="AD39" s="289">
        <f t="shared" si="82"/>
        <v>0</v>
      </c>
      <c r="AE39" s="289">
        <f t="shared" si="83"/>
        <v>0</v>
      </c>
      <c r="AF39" s="289">
        <f t="shared" si="84"/>
        <v>0</v>
      </c>
      <c r="AG39" s="289">
        <f t="shared" si="85"/>
        <v>0</v>
      </c>
      <c r="AH39" s="289">
        <f t="shared" si="86"/>
        <v>0</v>
      </c>
      <c r="AI39" s="289"/>
      <c r="AJ39" s="289">
        <f t="shared" si="88"/>
        <v>0</v>
      </c>
      <c r="AK39" s="289">
        <f t="shared" si="89"/>
        <v>0</v>
      </c>
      <c r="AL39" s="262">
        <f t="shared" si="17"/>
        <v>0</v>
      </c>
      <c r="AM39" s="289">
        <f t="shared" si="76"/>
        <v>0</v>
      </c>
      <c r="AN39" s="289">
        <f t="shared" si="53"/>
        <v>0</v>
      </c>
      <c r="AO39" s="289">
        <f t="shared" si="54"/>
        <v>0</v>
      </c>
      <c r="AP39" s="289">
        <f t="shared" si="55"/>
        <v>0</v>
      </c>
      <c r="AQ39" s="289">
        <f t="shared" si="56"/>
        <v>0</v>
      </c>
      <c r="AR39" s="289">
        <f t="shared" si="57"/>
        <v>0</v>
      </c>
      <c r="AS39" s="289">
        <f t="shared" si="58"/>
        <v>0</v>
      </c>
      <c r="AT39" s="289">
        <f t="shared" si="59"/>
        <v>0</v>
      </c>
      <c r="AU39" s="289">
        <f t="shared" si="60"/>
        <v>0</v>
      </c>
      <c r="AV39" s="289">
        <f t="shared" si="61"/>
        <v>0</v>
      </c>
      <c r="AW39" s="289">
        <f t="shared" si="62"/>
        <v>0</v>
      </c>
      <c r="AX39" s="321">
        <f t="shared" si="63"/>
        <v>0</v>
      </c>
      <c r="AY39" s="264">
        <f t="shared" si="18"/>
        <v>0</v>
      </c>
      <c r="AZ39" s="289">
        <f t="shared" si="77"/>
        <v>0</v>
      </c>
      <c r="BA39" s="289">
        <f t="shared" si="64"/>
        <v>0</v>
      </c>
      <c r="BB39" s="289">
        <f t="shared" si="65"/>
        <v>0</v>
      </c>
      <c r="BC39" s="289">
        <f t="shared" si="66"/>
        <v>0</v>
      </c>
      <c r="BD39" s="289">
        <f t="shared" si="67"/>
        <v>0</v>
      </c>
      <c r="BE39" s="289">
        <f t="shared" si="68"/>
        <v>0</v>
      </c>
      <c r="BF39" s="289">
        <f t="shared" si="69"/>
        <v>0</v>
      </c>
      <c r="BG39" s="289">
        <f t="shared" si="70"/>
        <v>0</v>
      </c>
      <c r="BH39" s="289">
        <f t="shared" si="71"/>
        <v>0</v>
      </c>
      <c r="BI39" s="289">
        <f t="shared" si="72"/>
        <v>0</v>
      </c>
      <c r="BJ39" s="289">
        <f t="shared" si="73"/>
        <v>0</v>
      </c>
      <c r="BK39" s="289">
        <f t="shared" si="74"/>
        <v>0</v>
      </c>
    </row>
    <row r="40" spans="1:63" ht="26.45" customHeight="1" thickBot="1">
      <c r="A40" s="693"/>
      <c r="B40" s="695"/>
      <c r="C40" s="695"/>
      <c r="D40" s="695"/>
      <c r="E40" s="695"/>
      <c r="F40" s="695"/>
      <c r="G40" s="291" t="s">
        <v>1411</v>
      </c>
      <c r="H40" s="292" t="s">
        <v>942</v>
      </c>
      <c r="I40" s="291" t="s">
        <v>1412</v>
      </c>
      <c r="J40" s="293" t="s">
        <v>942</v>
      </c>
      <c r="K40" s="264">
        <f t="shared" si="12"/>
        <v>1000000000</v>
      </c>
      <c r="L40" s="264">
        <f t="shared" si="14"/>
        <v>0</v>
      </c>
      <c r="M40" s="297"/>
      <c r="N40" s="297"/>
      <c r="O40" s="297"/>
      <c r="P40" s="297"/>
      <c r="Q40" s="297"/>
      <c r="R40" s="297"/>
      <c r="S40" s="297"/>
      <c r="T40" s="297"/>
      <c r="U40" s="297"/>
      <c r="V40" s="297"/>
      <c r="W40" s="297"/>
      <c r="X40" s="298"/>
      <c r="Y40" s="262">
        <f t="shared" si="15"/>
        <v>1000000000</v>
      </c>
      <c r="Z40" s="289">
        <f t="shared" si="78"/>
        <v>0</v>
      </c>
      <c r="AA40" s="289">
        <f t="shared" si="79"/>
        <v>0</v>
      </c>
      <c r="AB40" s="289">
        <f t="shared" si="80"/>
        <v>0</v>
      </c>
      <c r="AC40" s="289">
        <f t="shared" si="81"/>
        <v>0</v>
      </c>
      <c r="AD40" s="289">
        <f t="shared" si="82"/>
        <v>0</v>
      </c>
      <c r="AE40" s="289">
        <f t="shared" si="83"/>
        <v>0</v>
      </c>
      <c r="AF40" s="289">
        <f t="shared" si="84"/>
        <v>0</v>
      </c>
      <c r="AG40" s="289">
        <f t="shared" si="85"/>
        <v>0</v>
      </c>
      <c r="AH40" s="289">
        <f t="shared" si="86"/>
        <v>0</v>
      </c>
      <c r="AI40" s="289">
        <f t="shared" si="87"/>
        <v>0</v>
      </c>
      <c r="AJ40" s="289">
        <f t="shared" si="88"/>
        <v>0</v>
      </c>
      <c r="AK40" s="289">
        <v>1000000000</v>
      </c>
      <c r="AL40" s="262">
        <f t="shared" si="17"/>
        <v>0</v>
      </c>
      <c r="AM40" s="289">
        <f t="shared" si="76"/>
        <v>0</v>
      </c>
      <c r="AN40" s="289">
        <f t="shared" si="53"/>
        <v>0</v>
      </c>
      <c r="AO40" s="289">
        <f t="shared" si="54"/>
        <v>0</v>
      </c>
      <c r="AP40" s="289">
        <f t="shared" si="55"/>
        <v>0</v>
      </c>
      <c r="AQ40" s="289">
        <f t="shared" si="56"/>
        <v>0</v>
      </c>
      <c r="AR40" s="289">
        <f t="shared" si="57"/>
        <v>0</v>
      </c>
      <c r="AS40" s="289">
        <f t="shared" si="58"/>
        <v>0</v>
      </c>
      <c r="AT40" s="289">
        <f t="shared" si="59"/>
        <v>0</v>
      </c>
      <c r="AU40" s="289">
        <f t="shared" si="60"/>
        <v>0</v>
      </c>
      <c r="AV40" s="289">
        <f t="shared" si="61"/>
        <v>0</v>
      </c>
      <c r="AW40" s="289">
        <f t="shared" si="62"/>
        <v>0</v>
      </c>
      <c r="AX40" s="321"/>
      <c r="AY40" s="264">
        <f t="shared" si="18"/>
        <v>0</v>
      </c>
      <c r="AZ40" s="289">
        <f t="shared" si="77"/>
        <v>0</v>
      </c>
      <c r="BA40" s="289">
        <f t="shared" si="64"/>
        <v>0</v>
      </c>
      <c r="BB40" s="289">
        <f t="shared" si="65"/>
        <v>0</v>
      </c>
      <c r="BC40" s="289">
        <f t="shared" si="66"/>
        <v>0</v>
      </c>
      <c r="BD40" s="289">
        <f t="shared" si="67"/>
        <v>0</v>
      </c>
      <c r="BE40" s="289">
        <f t="shared" si="68"/>
        <v>0</v>
      </c>
      <c r="BF40" s="289">
        <f t="shared" si="69"/>
        <v>0</v>
      </c>
      <c r="BG40" s="289">
        <f t="shared" si="70"/>
        <v>0</v>
      </c>
      <c r="BH40" s="289">
        <f t="shared" si="71"/>
        <v>0</v>
      </c>
      <c r="BI40" s="289">
        <f t="shared" si="72"/>
        <v>0</v>
      </c>
      <c r="BJ40" s="289">
        <f t="shared" si="73"/>
        <v>0</v>
      </c>
      <c r="BK40" s="289">
        <f t="shared" si="74"/>
        <v>0</v>
      </c>
    </row>
    <row r="41" spans="1:63" ht="30.6" customHeight="1" thickBot="1">
      <c r="A41" s="693"/>
      <c r="B41" s="695" t="s">
        <v>1413</v>
      </c>
      <c r="C41" s="695" t="s">
        <v>1414</v>
      </c>
      <c r="D41" s="695" t="s">
        <v>1415</v>
      </c>
      <c r="E41" s="695" t="s">
        <v>820</v>
      </c>
      <c r="F41" s="695" t="s">
        <v>1416</v>
      </c>
      <c r="G41" s="291" t="s">
        <v>1230</v>
      </c>
      <c r="H41" s="292" t="s">
        <v>1231</v>
      </c>
      <c r="I41" s="291" t="s">
        <v>1232</v>
      </c>
      <c r="J41" s="293" t="s">
        <v>1233</v>
      </c>
      <c r="K41" s="264">
        <f t="shared" si="12"/>
        <v>86202500</v>
      </c>
      <c r="L41" s="264">
        <f t="shared" si="14"/>
        <v>20000000</v>
      </c>
      <c r="M41" s="305">
        <v>20000000</v>
      </c>
      <c r="N41" s="305"/>
      <c r="O41" s="305"/>
      <c r="P41" s="305"/>
      <c r="Q41" s="305"/>
      <c r="R41" s="305"/>
      <c r="S41" s="305"/>
      <c r="T41" s="305"/>
      <c r="U41" s="305"/>
      <c r="V41" s="305"/>
      <c r="W41" s="305"/>
      <c r="X41" s="306"/>
      <c r="Y41" s="262">
        <f t="shared" si="15"/>
        <v>21000000</v>
      </c>
      <c r="Z41" s="289">
        <f t="shared" si="78"/>
        <v>21000000</v>
      </c>
      <c r="AA41" s="289">
        <f t="shared" si="79"/>
        <v>0</v>
      </c>
      <c r="AB41" s="289">
        <f t="shared" si="80"/>
        <v>0</v>
      </c>
      <c r="AC41" s="289">
        <f t="shared" si="81"/>
        <v>0</v>
      </c>
      <c r="AD41" s="289">
        <f t="shared" si="82"/>
        <v>0</v>
      </c>
      <c r="AE41" s="289">
        <f t="shared" si="83"/>
        <v>0</v>
      </c>
      <c r="AF41" s="289">
        <f t="shared" si="84"/>
        <v>0</v>
      </c>
      <c r="AG41" s="289">
        <f t="shared" si="85"/>
        <v>0</v>
      </c>
      <c r="AH41" s="289">
        <f t="shared" si="86"/>
        <v>0</v>
      </c>
      <c r="AI41" s="289">
        <f t="shared" si="87"/>
        <v>0</v>
      </c>
      <c r="AJ41" s="289">
        <f t="shared" si="88"/>
        <v>0</v>
      </c>
      <c r="AK41" s="289">
        <f t="shared" si="89"/>
        <v>0</v>
      </c>
      <c r="AL41" s="262">
        <f t="shared" si="17"/>
        <v>22050000</v>
      </c>
      <c r="AM41" s="289">
        <f t="shared" si="76"/>
        <v>22050000</v>
      </c>
      <c r="AN41" s="289">
        <f t="shared" si="53"/>
        <v>0</v>
      </c>
      <c r="AO41" s="289">
        <f t="shared" si="54"/>
        <v>0</v>
      </c>
      <c r="AP41" s="289">
        <f t="shared" si="55"/>
        <v>0</v>
      </c>
      <c r="AQ41" s="289">
        <f t="shared" si="56"/>
        <v>0</v>
      </c>
      <c r="AR41" s="289">
        <f t="shared" si="57"/>
        <v>0</v>
      </c>
      <c r="AS41" s="289">
        <f t="shared" si="58"/>
        <v>0</v>
      </c>
      <c r="AT41" s="289">
        <f t="shared" si="59"/>
        <v>0</v>
      </c>
      <c r="AU41" s="289">
        <f t="shared" si="60"/>
        <v>0</v>
      </c>
      <c r="AV41" s="289">
        <f t="shared" si="61"/>
        <v>0</v>
      </c>
      <c r="AW41" s="289">
        <f t="shared" si="62"/>
        <v>0</v>
      </c>
      <c r="AX41" s="321">
        <f t="shared" si="63"/>
        <v>0</v>
      </c>
      <c r="AY41" s="264">
        <f t="shared" si="18"/>
        <v>23152500</v>
      </c>
      <c r="AZ41" s="289">
        <f t="shared" si="77"/>
        <v>23152500</v>
      </c>
      <c r="BA41" s="289">
        <f t="shared" si="64"/>
        <v>0</v>
      </c>
      <c r="BB41" s="289">
        <f t="shared" si="65"/>
        <v>0</v>
      </c>
      <c r="BC41" s="289">
        <f t="shared" si="66"/>
        <v>0</v>
      </c>
      <c r="BD41" s="289">
        <f t="shared" si="67"/>
        <v>0</v>
      </c>
      <c r="BE41" s="289">
        <f t="shared" si="68"/>
        <v>0</v>
      </c>
      <c r="BF41" s="289">
        <f t="shared" si="69"/>
        <v>0</v>
      </c>
      <c r="BG41" s="289">
        <f t="shared" si="70"/>
        <v>0</v>
      </c>
      <c r="BH41" s="289">
        <f t="shared" si="71"/>
        <v>0</v>
      </c>
      <c r="BI41" s="289">
        <f t="shared" si="72"/>
        <v>0</v>
      </c>
      <c r="BJ41" s="289">
        <f t="shared" si="73"/>
        <v>0</v>
      </c>
      <c r="BK41" s="289">
        <f t="shared" si="74"/>
        <v>0</v>
      </c>
    </row>
    <row r="42" spans="1:63" ht="19.899999999999999" thickBot="1">
      <c r="A42" s="693"/>
      <c r="B42" s="695"/>
      <c r="C42" s="695"/>
      <c r="D42" s="695"/>
      <c r="E42" s="695"/>
      <c r="F42" s="695"/>
      <c r="G42" s="291" t="s">
        <v>1234</v>
      </c>
      <c r="H42" s="292" t="s">
        <v>1235</v>
      </c>
      <c r="I42" s="291" t="s">
        <v>1236</v>
      </c>
      <c r="J42" s="293" t="s">
        <v>1237</v>
      </c>
      <c r="K42" s="264">
        <f t="shared" si="12"/>
        <v>86202500</v>
      </c>
      <c r="L42" s="264">
        <f t="shared" si="14"/>
        <v>20000000</v>
      </c>
      <c r="M42" s="294">
        <v>20000000</v>
      </c>
      <c r="N42" s="294"/>
      <c r="O42" s="294"/>
      <c r="P42" s="294"/>
      <c r="Q42" s="294"/>
      <c r="R42" s="294"/>
      <c r="S42" s="294"/>
      <c r="T42" s="294"/>
      <c r="U42" s="294"/>
      <c r="V42" s="294"/>
      <c r="W42" s="294"/>
      <c r="X42" s="295"/>
      <c r="Y42" s="262">
        <f t="shared" si="15"/>
        <v>21000000</v>
      </c>
      <c r="Z42" s="289">
        <f t="shared" si="78"/>
        <v>21000000</v>
      </c>
      <c r="AA42" s="289">
        <f t="shared" si="79"/>
        <v>0</v>
      </c>
      <c r="AB42" s="289">
        <f t="shared" si="80"/>
        <v>0</v>
      </c>
      <c r="AC42" s="289">
        <f t="shared" si="81"/>
        <v>0</v>
      </c>
      <c r="AD42" s="289">
        <f t="shared" si="82"/>
        <v>0</v>
      </c>
      <c r="AE42" s="289">
        <f t="shared" si="83"/>
        <v>0</v>
      </c>
      <c r="AF42" s="289">
        <f t="shared" si="84"/>
        <v>0</v>
      </c>
      <c r="AG42" s="289">
        <f t="shared" si="85"/>
        <v>0</v>
      </c>
      <c r="AH42" s="289">
        <f t="shared" si="86"/>
        <v>0</v>
      </c>
      <c r="AI42" s="289">
        <f t="shared" si="87"/>
        <v>0</v>
      </c>
      <c r="AJ42" s="289">
        <f t="shared" si="88"/>
        <v>0</v>
      </c>
      <c r="AK42" s="289">
        <f t="shared" si="89"/>
        <v>0</v>
      </c>
      <c r="AL42" s="262">
        <f t="shared" si="17"/>
        <v>22050000</v>
      </c>
      <c r="AM42" s="289">
        <f t="shared" si="76"/>
        <v>22050000</v>
      </c>
      <c r="AN42" s="289">
        <f t="shared" si="53"/>
        <v>0</v>
      </c>
      <c r="AO42" s="289">
        <f t="shared" si="54"/>
        <v>0</v>
      </c>
      <c r="AP42" s="289">
        <f t="shared" si="55"/>
        <v>0</v>
      </c>
      <c r="AQ42" s="289">
        <f t="shared" si="56"/>
        <v>0</v>
      </c>
      <c r="AR42" s="289">
        <f t="shared" si="57"/>
        <v>0</v>
      </c>
      <c r="AS42" s="289">
        <f t="shared" si="58"/>
        <v>0</v>
      </c>
      <c r="AT42" s="289">
        <f t="shared" si="59"/>
        <v>0</v>
      </c>
      <c r="AU42" s="289">
        <f t="shared" si="60"/>
        <v>0</v>
      </c>
      <c r="AV42" s="289">
        <f t="shared" si="61"/>
        <v>0</v>
      </c>
      <c r="AW42" s="289">
        <f t="shared" si="62"/>
        <v>0</v>
      </c>
      <c r="AX42" s="321">
        <f t="shared" si="63"/>
        <v>0</v>
      </c>
      <c r="AY42" s="264">
        <f t="shared" si="18"/>
        <v>23152500</v>
      </c>
      <c r="AZ42" s="289">
        <f t="shared" si="77"/>
        <v>23152500</v>
      </c>
      <c r="BA42" s="289">
        <f t="shared" si="64"/>
        <v>0</v>
      </c>
      <c r="BB42" s="289">
        <f t="shared" si="65"/>
        <v>0</v>
      </c>
      <c r="BC42" s="289">
        <f t="shared" si="66"/>
        <v>0</v>
      </c>
      <c r="BD42" s="289">
        <f t="shared" si="67"/>
        <v>0</v>
      </c>
      <c r="BE42" s="289">
        <f t="shared" si="68"/>
        <v>0</v>
      </c>
      <c r="BF42" s="289">
        <f t="shared" si="69"/>
        <v>0</v>
      </c>
      <c r="BG42" s="289">
        <f t="shared" si="70"/>
        <v>0</v>
      </c>
      <c r="BH42" s="289">
        <f t="shared" si="71"/>
        <v>0</v>
      </c>
      <c r="BI42" s="289">
        <f t="shared" si="72"/>
        <v>0</v>
      </c>
      <c r="BJ42" s="289">
        <f t="shared" si="73"/>
        <v>0</v>
      </c>
      <c r="BK42" s="289">
        <f t="shared" si="74"/>
        <v>0</v>
      </c>
    </row>
    <row r="43" spans="1:63" ht="19.899999999999999" thickBot="1">
      <c r="A43" s="694"/>
      <c r="B43" s="696"/>
      <c r="C43" s="696"/>
      <c r="D43" s="696"/>
      <c r="E43" s="696"/>
      <c r="F43" s="696"/>
      <c r="G43" s="302" t="s">
        <v>1417</v>
      </c>
      <c r="H43" s="303" t="s">
        <v>225</v>
      </c>
      <c r="I43" s="302" t="s">
        <v>1418</v>
      </c>
      <c r="J43" s="304" t="s">
        <v>1419</v>
      </c>
      <c r="K43" s="264">
        <f t="shared" si="12"/>
        <v>50000000</v>
      </c>
      <c r="L43" s="264">
        <f t="shared" si="14"/>
        <v>50000000</v>
      </c>
      <c r="M43" s="324">
        <v>50000000</v>
      </c>
      <c r="N43" s="324"/>
      <c r="O43" s="324"/>
      <c r="P43" s="324"/>
      <c r="Q43" s="324"/>
      <c r="R43" s="324"/>
      <c r="S43" s="324"/>
      <c r="T43" s="324"/>
      <c r="U43" s="324"/>
      <c r="V43" s="324"/>
      <c r="W43" s="324"/>
      <c r="X43" s="325"/>
      <c r="Y43" s="262">
        <f t="shared" si="15"/>
        <v>0</v>
      </c>
      <c r="Z43" s="333"/>
      <c r="AA43" s="333">
        <f t="shared" si="79"/>
        <v>0</v>
      </c>
      <c r="AB43" s="333">
        <f t="shared" si="80"/>
        <v>0</v>
      </c>
      <c r="AC43" s="333">
        <f t="shared" si="81"/>
        <v>0</v>
      </c>
      <c r="AD43" s="333">
        <f t="shared" si="82"/>
        <v>0</v>
      </c>
      <c r="AE43" s="333">
        <f t="shared" si="83"/>
        <v>0</v>
      </c>
      <c r="AF43" s="333">
        <f t="shared" si="84"/>
        <v>0</v>
      </c>
      <c r="AG43" s="333">
        <f t="shared" si="85"/>
        <v>0</v>
      </c>
      <c r="AH43" s="333">
        <f t="shared" si="86"/>
        <v>0</v>
      </c>
      <c r="AI43" s="333">
        <f t="shared" si="87"/>
        <v>0</v>
      </c>
      <c r="AJ43" s="333">
        <f t="shared" si="88"/>
        <v>0</v>
      </c>
      <c r="AK43" s="333">
        <f t="shared" si="89"/>
        <v>0</v>
      </c>
      <c r="AL43" s="262">
        <f t="shared" si="17"/>
        <v>0</v>
      </c>
      <c r="AM43" s="333">
        <f t="shared" si="76"/>
        <v>0</v>
      </c>
      <c r="AN43" s="333">
        <f t="shared" si="53"/>
        <v>0</v>
      </c>
      <c r="AO43" s="333">
        <f t="shared" si="54"/>
        <v>0</v>
      </c>
      <c r="AP43" s="333">
        <f t="shared" si="55"/>
        <v>0</v>
      </c>
      <c r="AQ43" s="333">
        <f t="shared" si="56"/>
        <v>0</v>
      </c>
      <c r="AR43" s="333">
        <f t="shared" si="57"/>
        <v>0</v>
      </c>
      <c r="AS43" s="333">
        <f t="shared" si="58"/>
        <v>0</v>
      </c>
      <c r="AT43" s="333">
        <f t="shared" si="59"/>
        <v>0</v>
      </c>
      <c r="AU43" s="333">
        <f t="shared" si="60"/>
        <v>0</v>
      </c>
      <c r="AV43" s="333">
        <f t="shared" si="61"/>
        <v>0</v>
      </c>
      <c r="AW43" s="333">
        <f t="shared" si="62"/>
        <v>0</v>
      </c>
      <c r="AX43" s="334">
        <f t="shared" si="63"/>
        <v>0</v>
      </c>
      <c r="AY43" s="264">
        <f t="shared" si="18"/>
        <v>0</v>
      </c>
      <c r="AZ43" s="333">
        <f t="shared" si="77"/>
        <v>0</v>
      </c>
      <c r="BA43" s="333">
        <f t="shared" si="64"/>
        <v>0</v>
      </c>
      <c r="BB43" s="333">
        <f t="shared" si="65"/>
        <v>0</v>
      </c>
      <c r="BC43" s="333">
        <f t="shared" si="66"/>
        <v>0</v>
      </c>
      <c r="BD43" s="333">
        <f t="shared" si="67"/>
        <v>0</v>
      </c>
      <c r="BE43" s="333">
        <f t="shared" si="68"/>
        <v>0</v>
      </c>
      <c r="BF43" s="333">
        <f t="shared" si="69"/>
        <v>0</v>
      </c>
      <c r="BG43" s="333">
        <f t="shared" si="70"/>
        <v>0</v>
      </c>
      <c r="BH43" s="333">
        <f t="shared" si="71"/>
        <v>0</v>
      </c>
      <c r="BI43" s="333">
        <f t="shared" si="72"/>
        <v>0</v>
      </c>
      <c r="BJ43" s="333">
        <f t="shared" si="73"/>
        <v>0</v>
      </c>
      <c r="BK43" s="333">
        <f t="shared" si="74"/>
        <v>0</v>
      </c>
    </row>
    <row r="44" spans="1:63" s="248" customFormat="1" ht="10.15" thickBot="1">
      <c r="A44" s="698" t="s">
        <v>1420</v>
      </c>
      <c r="B44" s="700" t="s">
        <v>1421</v>
      </c>
      <c r="C44" s="700">
        <v>33</v>
      </c>
      <c r="D44" s="700" t="s">
        <v>1422</v>
      </c>
      <c r="E44" s="700">
        <v>3301</v>
      </c>
      <c r="F44" s="700" t="s">
        <v>1423</v>
      </c>
      <c r="G44" s="552" t="s">
        <v>1424</v>
      </c>
      <c r="H44" s="553" t="s">
        <v>1425</v>
      </c>
      <c r="I44" s="552" t="s">
        <v>1426</v>
      </c>
      <c r="J44" s="553" t="s">
        <v>1425</v>
      </c>
      <c r="K44" s="535">
        <f t="shared" si="12"/>
        <v>646518750</v>
      </c>
      <c r="L44" s="323">
        <f t="shared" si="14"/>
        <v>150000000</v>
      </c>
      <c r="M44" s="326"/>
      <c r="N44" s="270"/>
      <c r="O44" s="270"/>
      <c r="P44" s="270"/>
      <c r="Q44" s="270">
        <v>100000000</v>
      </c>
      <c r="R44" s="270">
        <v>50000000</v>
      </c>
      <c r="S44" s="270"/>
      <c r="T44" s="270"/>
      <c r="U44" s="270"/>
      <c r="V44" s="270"/>
      <c r="W44" s="270"/>
      <c r="X44" s="271"/>
      <c r="Y44" s="332">
        <f t="shared" si="15"/>
        <v>157500000</v>
      </c>
      <c r="Z44" s="326">
        <f>+M44*1.05</f>
        <v>0</v>
      </c>
      <c r="AA44" s="270">
        <f t="shared" si="79"/>
        <v>0</v>
      </c>
      <c r="AB44" s="270">
        <f t="shared" si="80"/>
        <v>0</v>
      </c>
      <c r="AC44" s="270">
        <f t="shared" si="81"/>
        <v>0</v>
      </c>
      <c r="AD44" s="270">
        <f t="shared" si="82"/>
        <v>105000000</v>
      </c>
      <c r="AE44" s="270">
        <f t="shared" si="83"/>
        <v>52500000</v>
      </c>
      <c r="AF44" s="270">
        <f t="shared" si="84"/>
        <v>0</v>
      </c>
      <c r="AG44" s="270">
        <f t="shared" si="85"/>
        <v>0</v>
      </c>
      <c r="AH44" s="270">
        <f t="shared" si="86"/>
        <v>0</v>
      </c>
      <c r="AI44" s="270">
        <f t="shared" si="87"/>
        <v>0</v>
      </c>
      <c r="AJ44" s="270">
        <f t="shared" si="88"/>
        <v>0</v>
      </c>
      <c r="AK44" s="271">
        <f t="shared" si="89"/>
        <v>0</v>
      </c>
      <c r="AL44" s="332">
        <f t="shared" si="17"/>
        <v>165375000</v>
      </c>
      <c r="AM44" s="326">
        <f t="shared" si="76"/>
        <v>0</v>
      </c>
      <c r="AN44" s="270">
        <f t="shared" si="53"/>
        <v>0</v>
      </c>
      <c r="AO44" s="270">
        <f t="shared" si="54"/>
        <v>0</v>
      </c>
      <c r="AP44" s="270">
        <f t="shared" si="55"/>
        <v>0</v>
      </c>
      <c r="AQ44" s="270">
        <f t="shared" si="56"/>
        <v>110250000</v>
      </c>
      <c r="AR44" s="270">
        <f t="shared" si="57"/>
        <v>55125000</v>
      </c>
      <c r="AS44" s="270">
        <f t="shared" si="58"/>
        <v>0</v>
      </c>
      <c r="AT44" s="270">
        <f t="shared" si="59"/>
        <v>0</v>
      </c>
      <c r="AU44" s="270">
        <f t="shared" si="60"/>
        <v>0</v>
      </c>
      <c r="AV44" s="270">
        <f t="shared" si="61"/>
        <v>0</v>
      </c>
      <c r="AW44" s="270">
        <f t="shared" si="62"/>
        <v>0</v>
      </c>
      <c r="AX44" s="271">
        <f t="shared" si="63"/>
        <v>0</v>
      </c>
      <c r="AY44" s="332">
        <f t="shared" si="18"/>
        <v>173643750</v>
      </c>
      <c r="AZ44" s="326">
        <f t="shared" si="77"/>
        <v>0</v>
      </c>
      <c r="BA44" s="270">
        <f t="shared" si="64"/>
        <v>0</v>
      </c>
      <c r="BB44" s="270">
        <f t="shared" si="65"/>
        <v>0</v>
      </c>
      <c r="BC44" s="270">
        <f t="shared" si="66"/>
        <v>0</v>
      </c>
      <c r="BD44" s="270">
        <f t="shared" si="67"/>
        <v>115762500</v>
      </c>
      <c r="BE44" s="270">
        <f t="shared" si="68"/>
        <v>57881250</v>
      </c>
      <c r="BF44" s="270">
        <f t="shared" si="69"/>
        <v>0</v>
      </c>
      <c r="BG44" s="270">
        <f t="shared" si="70"/>
        <v>0</v>
      </c>
      <c r="BH44" s="270">
        <f t="shared" si="71"/>
        <v>0</v>
      </c>
      <c r="BI44" s="270">
        <f t="shared" si="72"/>
        <v>0</v>
      </c>
      <c r="BJ44" s="270">
        <f t="shared" si="73"/>
        <v>0</v>
      </c>
      <c r="BK44" s="271">
        <f t="shared" si="74"/>
        <v>0</v>
      </c>
    </row>
    <row r="45" spans="1:63" ht="19.899999999999999" thickBot="1">
      <c r="A45" s="684"/>
      <c r="B45" s="681"/>
      <c r="C45" s="681"/>
      <c r="D45" s="681"/>
      <c r="E45" s="681"/>
      <c r="F45" s="681"/>
      <c r="G45" s="254">
        <v>3301053</v>
      </c>
      <c r="H45" s="255" t="s">
        <v>213</v>
      </c>
      <c r="I45" s="254">
        <v>330105301</v>
      </c>
      <c r="J45" s="256" t="s">
        <v>925</v>
      </c>
      <c r="K45" s="264">
        <f t="shared" si="12"/>
        <v>1077531250</v>
      </c>
      <c r="L45" s="323">
        <f t="shared" si="14"/>
        <v>250000000</v>
      </c>
      <c r="M45" s="327">
        <v>200000000</v>
      </c>
      <c r="N45" s="273"/>
      <c r="O45" s="273"/>
      <c r="P45" s="273"/>
      <c r="Q45" s="273"/>
      <c r="R45" s="273">
        <v>50000000</v>
      </c>
      <c r="S45" s="273"/>
      <c r="T45" s="273"/>
      <c r="U45" s="273"/>
      <c r="V45" s="273"/>
      <c r="W45" s="273"/>
      <c r="X45" s="274"/>
      <c r="Y45" s="332">
        <f t="shared" si="15"/>
        <v>262500000</v>
      </c>
      <c r="Z45" s="327">
        <f t="shared" ref="Z45:Z65" si="131">+M45*1.05</f>
        <v>210000000</v>
      </c>
      <c r="AA45" s="273">
        <f t="shared" si="79"/>
        <v>0</v>
      </c>
      <c r="AB45" s="273">
        <f t="shared" si="80"/>
        <v>0</v>
      </c>
      <c r="AC45" s="273">
        <f t="shared" si="81"/>
        <v>0</v>
      </c>
      <c r="AD45" s="273">
        <f t="shared" si="82"/>
        <v>0</v>
      </c>
      <c r="AE45" s="273">
        <f t="shared" si="83"/>
        <v>52500000</v>
      </c>
      <c r="AF45" s="273">
        <f t="shared" si="84"/>
        <v>0</v>
      </c>
      <c r="AG45" s="273">
        <f t="shared" si="85"/>
        <v>0</v>
      </c>
      <c r="AH45" s="273">
        <f t="shared" si="86"/>
        <v>0</v>
      </c>
      <c r="AI45" s="273">
        <f t="shared" si="87"/>
        <v>0</v>
      </c>
      <c r="AJ45" s="273">
        <f t="shared" si="88"/>
        <v>0</v>
      </c>
      <c r="AK45" s="274">
        <f t="shared" si="89"/>
        <v>0</v>
      </c>
      <c r="AL45" s="332">
        <f t="shared" si="17"/>
        <v>275625000</v>
      </c>
      <c r="AM45" s="327">
        <f t="shared" si="76"/>
        <v>220500000</v>
      </c>
      <c r="AN45" s="273">
        <f t="shared" si="53"/>
        <v>0</v>
      </c>
      <c r="AO45" s="273">
        <f t="shared" si="54"/>
        <v>0</v>
      </c>
      <c r="AP45" s="273">
        <f t="shared" si="55"/>
        <v>0</v>
      </c>
      <c r="AQ45" s="273">
        <f t="shared" si="56"/>
        <v>0</v>
      </c>
      <c r="AR45" s="273">
        <f t="shared" si="57"/>
        <v>55125000</v>
      </c>
      <c r="AS45" s="273">
        <f t="shared" si="58"/>
        <v>0</v>
      </c>
      <c r="AT45" s="273">
        <f t="shared" si="59"/>
        <v>0</v>
      </c>
      <c r="AU45" s="273">
        <f t="shared" si="60"/>
        <v>0</v>
      </c>
      <c r="AV45" s="273">
        <f t="shared" si="61"/>
        <v>0</v>
      </c>
      <c r="AW45" s="273">
        <f t="shared" si="62"/>
        <v>0</v>
      </c>
      <c r="AX45" s="274">
        <f t="shared" si="63"/>
        <v>0</v>
      </c>
      <c r="AY45" s="332">
        <f t="shared" si="18"/>
        <v>289406250</v>
      </c>
      <c r="AZ45" s="327">
        <f t="shared" si="77"/>
        <v>231525000</v>
      </c>
      <c r="BA45" s="273">
        <f t="shared" si="64"/>
        <v>0</v>
      </c>
      <c r="BB45" s="273">
        <f t="shared" si="65"/>
        <v>0</v>
      </c>
      <c r="BC45" s="273">
        <f t="shared" si="66"/>
        <v>0</v>
      </c>
      <c r="BD45" s="273">
        <f t="shared" si="67"/>
        <v>0</v>
      </c>
      <c r="BE45" s="273">
        <f t="shared" si="68"/>
        <v>57881250</v>
      </c>
      <c r="BF45" s="273">
        <f t="shared" si="69"/>
        <v>0</v>
      </c>
      <c r="BG45" s="273">
        <f t="shared" si="70"/>
        <v>0</v>
      </c>
      <c r="BH45" s="273">
        <f t="shared" si="71"/>
        <v>0</v>
      </c>
      <c r="BI45" s="273">
        <f t="shared" si="72"/>
        <v>0</v>
      </c>
      <c r="BJ45" s="273">
        <f t="shared" si="73"/>
        <v>0</v>
      </c>
      <c r="BK45" s="274">
        <f t="shared" si="74"/>
        <v>0</v>
      </c>
    </row>
    <row r="46" spans="1:63" s="248" customFormat="1" ht="19.899999999999999" thickBot="1">
      <c r="A46" s="684"/>
      <c r="B46" s="681"/>
      <c r="C46" s="681"/>
      <c r="D46" s="681"/>
      <c r="E46" s="681"/>
      <c r="F46" s="681"/>
      <c r="G46" s="254">
        <v>3301068</v>
      </c>
      <c r="H46" s="255" t="s">
        <v>217</v>
      </c>
      <c r="I46" s="254">
        <v>330106800</v>
      </c>
      <c r="J46" s="256" t="s">
        <v>218</v>
      </c>
      <c r="K46" s="264">
        <f t="shared" si="12"/>
        <v>4341366795</v>
      </c>
      <c r="L46" s="323">
        <f t="shared" si="14"/>
        <v>100000000</v>
      </c>
      <c r="M46" s="327"/>
      <c r="N46" s="273"/>
      <c r="O46" s="273"/>
      <c r="P46" s="273"/>
      <c r="Q46" s="273">
        <v>100000000</v>
      </c>
      <c r="R46" s="273"/>
      <c r="S46" s="273"/>
      <c r="T46" s="273"/>
      <c r="U46" s="273"/>
      <c r="V46" s="273"/>
      <c r="W46" s="273"/>
      <c r="X46" s="274"/>
      <c r="Y46" s="332">
        <f t="shared" si="15"/>
        <v>105000000</v>
      </c>
      <c r="Z46" s="327">
        <f t="shared" si="131"/>
        <v>0</v>
      </c>
      <c r="AA46" s="273">
        <f t="shared" si="79"/>
        <v>0</v>
      </c>
      <c r="AB46" s="273">
        <f t="shared" si="80"/>
        <v>0</v>
      </c>
      <c r="AC46" s="273">
        <f t="shared" si="81"/>
        <v>0</v>
      </c>
      <c r="AD46" s="273">
        <f t="shared" si="82"/>
        <v>105000000</v>
      </c>
      <c r="AE46" s="273">
        <f t="shared" si="83"/>
        <v>0</v>
      </c>
      <c r="AF46" s="273">
        <f t="shared" si="84"/>
        <v>0</v>
      </c>
      <c r="AG46" s="273">
        <f t="shared" si="85"/>
        <v>0</v>
      </c>
      <c r="AH46" s="273">
        <f t="shared" si="86"/>
        <v>0</v>
      </c>
      <c r="AI46" s="273">
        <f t="shared" si="87"/>
        <v>0</v>
      </c>
      <c r="AJ46" s="273">
        <f t="shared" si="88"/>
        <v>0</v>
      </c>
      <c r="AK46" s="274">
        <f t="shared" si="89"/>
        <v>0</v>
      </c>
      <c r="AL46" s="332">
        <f t="shared" si="17"/>
        <v>4136366795</v>
      </c>
      <c r="AM46" s="327">
        <f t="shared" si="76"/>
        <v>0</v>
      </c>
      <c r="AN46" s="273">
        <f t="shared" si="53"/>
        <v>0</v>
      </c>
      <c r="AO46" s="273">
        <f t="shared" si="54"/>
        <v>0</v>
      </c>
      <c r="AP46" s="273">
        <f t="shared" si="55"/>
        <v>0</v>
      </c>
      <c r="AQ46" s="273"/>
      <c r="AR46" s="273">
        <f t="shared" si="57"/>
        <v>0</v>
      </c>
      <c r="AS46" s="273">
        <f t="shared" si="58"/>
        <v>0</v>
      </c>
      <c r="AT46" s="273">
        <f t="shared" si="59"/>
        <v>0</v>
      </c>
      <c r="AU46" s="273">
        <f t="shared" si="60"/>
        <v>0</v>
      </c>
      <c r="AV46" s="273">
        <f t="shared" si="61"/>
        <v>0</v>
      </c>
      <c r="AW46" s="273">
        <v>4136366795</v>
      </c>
      <c r="AX46" s="274">
        <f t="shared" si="63"/>
        <v>0</v>
      </c>
      <c r="AY46" s="332">
        <f t="shared" si="18"/>
        <v>0</v>
      </c>
      <c r="AZ46" s="327">
        <f t="shared" si="77"/>
        <v>0</v>
      </c>
      <c r="BA46" s="273">
        <f t="shared" si="64"/>
        <v>0</v>
      </c>
      <c r="BB46" s="273">
        <f t="shared" si="65"/>
        <v>0</v>
      </c>
      <c r="BC46" s="273">
        <f t="shared" si="66"/>
        <v>0</v>
      </c>
      <c r="BD46" s="273">
        <f t="shared" si="67"/>
        <v>0</v>
      </c>
      <c r="BE46" s="273">
        <f t="shared" si="68"/>
        <v>0</v>
      </c>
      <c r="BF46" s="273">
        <f t="shared" si="69"/>
        <v>0</v>
      </c>
      <c r="BG46" s="273">
        <f t="shared" si="70"/>
        <v>0</v>
      </c>
      <c r="BH46" s="273">
        <f t="shared" si="71"/>
        <v>0</v>
      </c>
      <c r="BI46" s="273">
        <f t="shared" si="72"/>
        <v>0</v>
      </c>
      <c r="BJ46" s="273"/>
      <c r="BK46" s="274">
        <f t="shared" si="74"/>
        <v>0</v>
      </c>
    </row>
    <row r="47" spans="1:63" ht="39" thickBot="1">
      <c r="A47" s="684"/>
      <c r="B47" s="681" t="s">
        <v>1427</v>
      </c>
      <c r="C47" s="681">
        <v>33</v>
      </c>
      <c r="D47" s="681" t="s">
        <v>1422</v>
      </c>
      <c r="E47" s="254">
        <v>3301</v>
      </c>
      <c r="F47" s="254" t="s">
        <v>1423</v>
      </c>
      <c r="G47" s="254" t="s">
        <v>758</v>
      </c>
      <c r="H47" s="255" t="s">
        <v>759</v>
      </c>
      <c r="I47" s="254" t="s">
        <v>760</v>
      </c>
      <c r="J47" s="256" t="s">
        <v>761</v>
      </c>
      <c r="K47" s="264">
        <f t="shared" si="12"/>
        <v>215506250</v>
      </c>
      <c r="L47" s="323">
        <f t="shared" si="14"/>
        <v>50000000</v>
      </c>
      <c r="M47" s="327">
        <v>50000000</v>
      </c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4"/>
      <c r="Y47" s="332">
        <f t="shared" si="15"/>
        <v>52500000</v>
      </c>
      <c r="Z47" s="327">
        <f t="shared" si="131"/>
        <v>52500000</v>
      </c>
      <c r="AA47" s="273">
        <f t="shared" si="79"/>
        <v>0</v>
      </c>
      <c r="AB47" s="273">
        <f t="shared" si="80"/>
        <v>0</v>
      </c>
      <c r="AC47" s="273">
        <f t="shared" si="81"/>
        <v>0</v>
      </c>
      <c r="AD47" s="273">
        <f t="shared" si="82"/>
        <v>0</v>
      </c>
      <c r="AE47" s="273">
        <f t="shared" si="83"/>
        <v>0</v>
      </c>
      <c r="AF47" s="273">
        <f t="shared" si="84"/>
        <v>0</v>
      </c>
      <c r="AG47" s="273">
        <f t="shared" si="85"/>
        <v>0</v>
      </c>
      <c r="AH47" s="273">
        <f t="shared" si="86"/>
        <v>0</v>
      </c>
      <c r="AI47" s="273">
        <f t="shared" si="87"/>
        <v>0</v>
      </c>
      <c r="AJ47" s="273">
        <f t="shared" si="88"/>
        <v>0</v>
      </c>
      <c r="AK47" s="274">
        <f t="shared" si="89"/>
        <v>0</v>
      </c>
      <c r="AL47" s="332">
        <f t="shared" si="17"/>
        <v>55125000</v>
      </c>
      <c r="AM47" s="327">
        <f t="shared" si="76"/>
        <v>55125000</v>
      </c>
      <c r="AN47" s="273">
        <f t="shared" si="53"/>
        <v>0</v>
      </c>
      <c r="AO47" s="273">
        <f t="shared" si="54"/>
        <v>0</v>
      </c>
      <c r="AP47" s="273">
        <f t="shared" si="55"/>
        <v>0</v>
      </c>
      <c r="AQ47" s="273">
        <f t="shared" si="56"/>
        <v>0</v>
      </c>
      <c r="AR47" s="273">
        <f t="shared" si="57"/>
        <v>0</v>
      </c>
      <c r="AS47" s="273">
        <f t="shared" si="58"/>
        <v>0</v>
      </c>
      <c r="AT47" s="273">
        <f t="shared" si="59"/>
        <v>0</v>
      </c>
      <c r="AU47" s="273">
        <f t="shared" si="60"/>
        <v>0</v>
      </c>
      <c r="AV47" s="273">
        <f t="shared" si="61"/>
        <v>0</v>
      </c>
      <c r="AW47" s="273">
        <f t="shared" si="62"/>
        <v>0</v>
      </c>
      <c r="AX47" s="274">
        <f t="shared" si="63"/>
        <v>0</v>
      </c>
      <c r="AY47" s="332">
        <f t="shared" si="18"/>
        <v>57881250</v>
      </c>
      <c r="AZ47" s="327">
        <f t="shared" si="77"/>
        <v>57881250</v>
      </c>
      <c r="BA47" s="273">
        <f t="shared" si="64"/>
        <v>0</v>
      </c>
      <c r="BB47" s="273">
        <f t="shared" si="65"/>
        <v>0</v>
      </c>
      <c r="BC47" s="273">
        <f t="shared" si="66"/>
        <v>0</v>
      </c>
      <c r="BD47" s="273">
        <f t="shared" si="67"/>
        <v>0</v>
      </c>
      <c r="BE47" s="273">
        <f t="shared" si="68"/>
        <v>0</v>
      </c>
      <c r="BF47" s="273">
        <f t="shared" si="69"/>
        <v>0</v>
      </c>
      <c r="BG47" s="273">
        <f t="shared" si="70"/>
        <v>0</v>
      </c>
      <c r="BH47" s="273">
        <f t="shared" si="71"/>
        <v>0</v>
      </c>
      <c r="BI47" s="273">
        <f t="shared" si="72"/>
        <v>0</v>
      </c>
      <c r="BJ47" s="273">
        <f t="shared" si="73"/>
        <v>0</v>
      </c>
      <c r="BK47" s="274">
        <f t="shared" si="74"/>
        <v>0</v>
      </c>
    </row>
    <row r="48" spans="1:63" ht="20.45" customHeight="1" thickBot="1">
      <c r="A48" s="684"/>
      <c r="B48" s="681"/>
      <c r="C48" s="681"/>
      <c r="D48" s="681"/>
      <c r="E48" s="681">
        <v>3302</v>
      </c>
      <c r="F48" s="681" t="s">
        <v>1428</v>
      </c>
      <c r="G48" s="254">
        <v>3302078</v>
      </c>
      <c r="H48" s="255" t="s">
        <v>1429</v>
      </c>
      <c r="I48" s="254">
        <v>330207800</v>
      </c>
      <c r="J48" s="256" t="s">
        <v>340</v>
      </c>
      <c r="K48" s="264">
        <f t="shared" si="12"/>
        <v>215506250</v>
      </c>
      <c r="L48" s="323">
        <f t="shared" si="14"/>
        <v>50000000</v>
      </c>
      <c r="M48" s="327">
        <v>50000000</v>
      </c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4"/>
      <c r="Y48" s="332">
        <f t="shared" si="15"/>
        <v>52500000</v>
      </c>
      <c r="Z48" s="327">
        <f t="shared" si="131"/>
        <v>52500000</v>
      </c>
      <c r="AA48" s="273">
        <f t="shared" si="79"/>
        <v>0</v>
      </c>
      <c r="AB48" s="273">
        <f t="shared" si="80"/>
        <v>0</v>
      </c>
      <c r="AC48" s="273">
        <f t="shared" si="81"/>
        <v>0</v>
      </c>
      <c r="AD48" s="273">
        <f t="shared" si="82"/>
        <v>0</v>
      </c>
      <c r="AE48" s="273">
        <f t="shared" si="83"/>
        <v>0</v>
      </c>
      <c r="AF48" s="273">
        <f t="shared" si="84"/>
        <v>0</v>
      </c>
      <c r="AG48" s="273">
        <f t="shared" si="85"/>
        <v>0</v>
      </c>
      <c r="AH48" s="273">
        <f t="shared" si="86"/>
        <v>0</v>
      </c>
      <c r="AI48" s="273">
        <f t="shared" si="87"/>
        <v>0</v>
      </c>
      <c r="AJ48" s="273">
        <f t="shared" si="88"/>
        <v>0</v>
      </c>
      <c r="AK48" s="274">
        <f t="shared" si="89"/>
        <v>0</v>
      </c>
      <c r="AL48" s="332">
        <f t="shared" si="17"/>
        <v>55125000</v>
      </c>
      <c r="AM48" s="327">
        <f t="shared" si="76"/>
        <v>55125000</v>
      </c>
      <c r="AN48" s="273">
        <f t="shared" si="53"/>
        <v>0</v>
      </c>
      <c r="AO48" s="273">
        <f t="shared" si="54"/>
        <v>0</v>
      </c>
      <c r="AP48" s="273">
        <f t="shared" si="55"/>
        <v>0</v>
      </c>
      <c r="AQ48" s="273">
        <f t="shared" si="56"/>
        <v>0</v>
      </c>
      <c r="AR48" s="273">
        <f t="shared" si="57"/>
        <v>0</v>
      </c>
      <c r="AS48" s="273">
        <f t="shared" si="58"/>
        <v>0</v>
      </c>
      <c r="AT48" s="273">
        <f t="shared" si="59"/>
        <v>0</v>
      </c>
      <c r="AU48" s="273">
        <f t="shared" si="60"/>
        <v>0</v>
      </c>
      <c r="AV48" s="273">
        <f t="shared" si="61"/>
        <v>0</v>
      </c>
      <c r="AW48" s="273">
        <f t="shared" si="62"/>
        <v>0</v>
      </c>
      <c r="AX48" s="274">
        <f t="shared" si="63"/>
        <v>0</v>
      </c>
      <c r="AY48" s="332">
        <f t="shared" si="18"/>
        <v>57881250</v>
      </c>
      <c r="AZ48" s="327">
        <f t="shared" si="77"/>
        <v>57881250</v>
      </c>
      <c r="BA48" s="273">
        <f t="shared" si="64"/>
        <v>0</v>
      </c>
      <c r="BB48" s="273">
        <f t="shared" si="65"/>
        <v>0</v>
      </c>
      <c r="BC48" s="273">
        <f t="shared" si="66"/>
        <v>0</v>
      </c>
      <c r="BD48" s="273">
        <f t="shared" si="67"/>
        <v>0</v>
      </c>
      <c r="BE48" s="273">
        <f t="shared" si="68"/>
        <v>0</v>
      </c>
      <c r="BF48" s="273">
        <f t="shared" si="69"/>
        <v>0</v>
      </c>
      <c r="BG48" s="273">
        <f t="shared" si="70"/>
        <v>0</v>
      </c>
      <c r="BH48" s="273">
        <f t="shared" si="71"/>
        <v>0</v>
      </c>
      <c r="BI48" s="273">
        <f t="shared" si="72"/>
        <v>0</v>
      </c>
      <c r="BJ48" s="273">
        <f t="shared" si="73"/>
        <v>0</v>
      </c>
      <c r="BK48" s="274">
        <f t="shared" si="74"/>
        <v>0</v>
      </c>
    </row>
    <row r="49" spans="1:63" ht="19.899999999999999" thickBot="1">
      <c r="A49" s="684"/>
      <c r="B49" s="681"/>
      <c r="C49" s="681"/>
      <c r="D49" s="681"/>
      <c r="E49" s="681"/>
      <c r="F49" s="681"/>
      <c r="G49" s="254" t="s">
        <v>771</v>
      </c>
      <c r="H49" s="255" t="s">
        <v>772</v>
      </c>
      <c r="I49" s="254" t="s">
        <v>773</v>
      </c>
      <c r="J49" s="256" t="s">
        <v>774</v>
      </c>
      <c r="K49" s="264">
        <f t="shared" si="12"/>
        <v>2155062500</v>
      </c>
      <c r="L49" s="323">
        <f t="shared" si="14"/>
        <v>500000000</v>
      </c>
      <c r="M49" s="327"/>
      <c r="N49" s="273"/>
      <c r="O49" s="273"/>
      <c r="P49" s="273"/>
      <c r="Q49" s="273">
        <v>100000000</v>
      </c>
      <c r="R49" s="273">
        <v>100000000</v>
      </c>
      <c r="S49" s="273"/>
      <c r="T49" s="273"/>
      <c r="U49" s="273"/>
      <c r="V49" s="273"/>
      <c r="W49" s="273"/>
      <c r="X49" s="274">
        <v>300000000</v>
      </c>
      <c r="Y49" s="332">
        <f t="shared" si="15"/>
        <v>525000000</v>
      </c>
      <c r="Z49" s="327">
        <f t="shared" si="131"/>
        <v>0</v>
      </c>
      <c r="AA49" s="273">
        <f t="shared" si="79"/>
        <v>0</v>
      </c>
      <c r="AB49" s="273">
        <f t="shared" si="80"/>
        <v>0</v>
      </c>
      <c r="AC49" s="273">
        <f t="shared" si="81"/>
        <v>0</v>
      </c>
      <c r="AD49" s="273">
        <f t="shared" si="82"/>
        <v>105000000</v>
      </c>
      <c r="AE49" s="273">
        <f t="shared" si="83"/>
        <v>105000000</v>
      </c>
      <c r="AF49" s="273">
        <f t="shared" si="84"/>
        <v>0</v>
      </c>
      <c r="AG49" s="273">
        <f t="shared" si="85"/>
        <v>0</v>
      </c>
      <c r="AH49" s="273">
        <f t="shared" si="86"/>
        <v>0</v>
      </c>
      <c r="AI49" s="273">
        <f t="shared" si="87"/>
        <v>0</v>
      </c>
      <c r="AJ49" s="273">
        <f t="shared" si="88"/>
        <v>0</v>
      </c>
      <c r="AK49" s="274">
        <f t="shared" si="89"/>
        <v>315000000</v>
      </c>
      <c r="AL49" s="332">
        <f t="shared" si="17"/>
        <v>551250000</v>
      </c>
      <c r="AM49" s="327">
        <f t="shared" si="76"/>
        <v>0</v>
      </c>
      <c r="AN49" s="273">
        <f t="shared" si="53"/>
        <v>0</v>
      </c>
      <c r="AO49" s="273">
        <f t="shared" si="54"/>
        <v>0</v>
      </c>
      <c r="AP49" s="273">
        <f t="shared" si="55"/>
        <v>0</v>
      </c>
      <c r="AQ49" s="273">
        <f t="shared" si="56"/>
        <v>110250000</v>
      </c>
      <c r="AR49" s="273">
        <f t="shared" si="57"/>
        <v>110250000</v>
      </c>
      <c r="AS49" s="273">
        <f t="shared" si="58"/>
        <v>0</v>
      </c>
      <c r="AT49" s="273">
        <f t="shared" si="59"/>
        <v>0</v>
      </c>
      <c r="AU49" s="273">
        <f t="shared" si="60"/>
        <v>0</v>
      </c>
      <c r="AV49" s="273">
        <f t="shared" si="61"/>
        <v>0</v>
      </c>
      <c r="AW49" s="273">
        <f t="shared" si="62"/>
        <v>0</v>
      </c>
      <c r="AX49" s="274">
        <f t="shared" si="63"/>
        <v>330750000</v>
      </c>
      <c r="AY49" s="332">
        <f t="shared" si="18"/>
        <v>578812500</v>
      </c>
      <c r="AZ49" s="327">
        <f t="shared" si="77"/>
        <v>0</v>
      </c>
      <c r="BA49" s="273">
        <f t="shared" si="64"/>
        <v>0</v>
      </c>
      <c r="BB49" s="273">
        <f t="shared" si="65"/>
        <v>0</v>
      </c>
      <c r="BC49" s="273">
        <f t="shared" si="66"/>
        <v>0</v>
      </c>
      <c r="BD49" s="273">
        <f t="shared" si="67"/>
        <v>115762500</v>
      </c>
      <c r="BE49" s="273">
        <f t="shared" si="68"/>
        <v>115762500</v>
      </c>
      <c r="BF49" s="273">
        <f t="shared" si="69"/>
        <v>0</v>
      </c>
      <c r="BG49" s="273">
        <f t="shared" si="70"/>
        <v>0</v>
      </c>
      <c r="BH49" s="273">
        <f t="shared" si="71"/>
        <v>0</v>
      </c>
      <c r="BI49" s="273">
        <f t="shared" si="72"/>
        <v>0</v>
      </c>
      <c r="BJ49" s="273">
        <f t="shared" si="73"/>
        <v>0</v>
      </c>
      <c r="BK49" s="274">
        <f t="shared" si="74"/>
        <v>347287500</v>
      </c>
    </row>
    <row r="50" spans="1:63" ht="20.45" customHeight="1" thickBot="1">
      <c r="A50" s="684"/>
      <c r="B50" s="681"/>
      <c r="C50" s="681"/>
      <c r="D50" s="681"/>
      <c r="E50" s="681">
        <v>3301</v>
      </c>
      <c r="F50" s="681" t="s">
        <v>1423</v>
      </c>
      <c r="G50" s="254">
        <v>3301054</v>
      </c>
      <c r="H50" s="255" t="s">
        <v>1430</v>
      </c>
      <c r="I50" s="254">
        <v>330105400</v>
      </c>
      <c r="J50" s="256" t="s">
        <v>1431</v>
      </c>
      <c r="K50" s="264">
        <f t="shared" si="12"/>
        <v>215506250</v>
      </c>
      <c r="L50" s="323">
        <f t="shared" si="14"/>
        <v>50000000</v>
      </c>
      <c r="M50" s="327">
        <v>50000000</v>
      </c>
      <c r="N50" s="273"/>
      <c r="O50" s="273"/>
      <c r="P50" s="273"/>
      <c r="Q50" s="273"/>
      <c r="R50" s="273"/>
      <c r="S50" s="273"/>
      <c r="T50" s="273"/>
      <c r="U50" s="273"/>
      <c r="V50" s="273"/>
      <c r="W50" s="273"/>
      <c r="X50" s="274"/>
      <c r="Y50" s="332">
        <f t="shared" si="15"/>
        <v>52500000</v>
      </c>
      <c r="Z50" s="327">
        <f t="shared" si="131"/>
        <v>52500000</v>
      </c>
      <c r="AA50" s="273">
        <f t="shared" si="79"/>
        <v>0</v>
      </c>
      <c r="AB50" s="273">
        <f t="shared" si="80"/>
        <v>0</v>
      </c>
      <c r="AC50" s="273">
        <f t="shared" si="81"/>
        <v>0</v>
      </c>
      <c r="AD50" s="273">
        <f t="shared" si="82"/>
        <v>0</v>
      </c>
      <c r="AE50" s="273">
        <f t="shared" si="83"/>
        <v>0</v>
      </c>
      <c r="AF50" s="273">
        <f t="shared" si="84"/>
        <v>0</v>
      </c>
      <c r="AG50" s="273">
        <f t="shared" si="85"/>
        <v>0</v>
      </c>
      <c r="AH50" s="273">
        <f t="shared" si="86"/>
        <v>0</v>
      </c>
      <c r="AI50" s="273">
        <f t="shared" si="87"/>
        <v>0</v>
      </c>
      <c r="AJ50" s="273">
        <f t="shared" si="88"/>
        <v>0</v>
      </c>
      <c r="AK50" s="274">
        <f t="shared" si="89"/>
        <v>0</v>
      </c>
      <c r="AL50" s="332">
        <f t="shared" si="17"/>
        <v>55125000</v>
      </c>
      <c r="AM50" s="327">
        <f t="shared" si="76"/>
        <v>55125000</v>
      </c>
      <c r="AN50" s="273">
        <f t="shared" si="53"/>
        <v>0</v>
      </c>
      <c r="AO50" s="273">
        <f t="shared" si="54"/>
        <v>0</v>
      </c>
      <c r="AP50" s="273">
        <f t="shared" si="55"/>
        <v>0</v>
      </c>
      <c r="AQ50" s="273">
        <f t="shared" si="56"/>
        <v>0</v>
      </c>
      <c r="AR50" s="273">
        <f t="shared" si="57"/>
        <v>0</v>
      </c>
      <c r="AS50" s="273">
        <f t="shared" si="58"/>
        <v>0</v>
      </c>
      <c r="AT50" s="273">
        <f t="shared" si="59"/>
        <v>0</v>
      </c>
      <c r="AU50" s="273">
        <f t="shared" si="60"/>
        <v>0</v>
      </c>
      <c r="AV50" s="273">
        <f t="shared" si="61"/>
        <v>0</v>
      </c>
      <c r="AW50" s="273">
        <f t="shared" si="62"/>
        <v>0</v>
      </c>
      <c r="AX50" s="274">
        <f t="shared" si="63"/>
        <v>0</v>
      </c>
      <c r="AY50" s="332">
        <f t="shared" si="18"/>
        <v>57881250</v>
      </c>
      <c r="AZ50" s="327">
        <f t="shared" si="77"/>
        <v>57881250</v>
      </c>
      <c r="BA50" s="273">
        <f t="shared" si="64"/>
        <v>0</v>
      </c>
      <c r="BB50" s="273">
        <f t="shared" si="65"/>
        <v>0</v>
      </c>
      <c r="BC50" s="273">
        <f t="shared" si="66"/>
        <v>0</v>
      </c>
      <c r="BD50" s="273">
        <f t="shared" si="67"/>
        <v>0</v>
      </c>
      <c r="BE50" s="273">
        <f t="shared" si="68"/>
        <v>0</v>
      </c>
      <c r="BF50" s="273">
        <f t="shared" si="69"/>
        <v>0</v>
      </c>
      <c r="BG50" s="273">
        <f t="shared" si="70"/>
        <v>0</v>
      </c>
      <c r="BH50" s="273">
        <f t="shared" si="71"/>
        <v>0</v>
      </c>
      <c r="BI50" s="273">
        <f t="shared" si="72"/>
        <v>0</v>
      </c>
      <c r="BJ50" s="273">
        <f t="shared" si="73"/>
        <v>0</v>
      </c>
      <c r="BK50" s="274">
        <f t="shared" si="74"/>
        <v>0</v>
      </c>
    </row>
    <row r="51" spans="1:63" ht="19.899999999999999" thickBot="1">
      <c r="A51" s="684"/>
      <c r="B51" s="681"/>
      <c r="C51" s="681"/>
      <c r="D51" s="681"/>
      <c r="E51" s="681"/>
      <c r="F51" s="681"/>
      <c r="G51" s="254" t="s">
        <v>1211</v>
      </c>
      <c r="H51" s="255" t="s">
        <v>928</v>
      </c>
      <c r="I51" s="254" t="s">
        <v>1212</v>
      </c>
      <c r="J51" s="256" t="s">
        <v>977</v>
      </c>
      <c r="K51" s="264">
        <f t="shared" si="12"/>
        <v>100000000</v>
      </c>
      <c r="L51" s="323">
        <f t="shared" si="14"/>
        <v>100000000</v>
      </c>
      <c r="M51" s="327">
        <v>100000000</v>
      </c>
      <c r="N51" s="273"/>
      <c r="O51" s="273"/>
      <c r="P51" s="273"/>
      <c r="Q51" s="273"/>
      <c r="R51" s="273"/>
      <c r="S51" s="273"/>
      <c r="T51" s="273"/>
      <c r="U51" s="273"/>
      <c r="V51" s="273"/>
      <c r="W51" s="273"/>
      <c r="X51" s="274"/>
      <c r="Y51" s="332">
        <f t="shared" si="15"/>
        <v>0</v>
      </c>
      <c r="Z51" s="327"/>
      <c r="AA51" s="273">
        <f t="shared" si="79"/>
        <v>0</v>
      </c>
      <c r="AB51" s="273">
        <f t="shared" si="80"/>
        <v>0</v>
      </c>
      <c r="AC51" s="273">
        <f t="shared" si="81"/>
        <v>0</v>
      </c>
      <c r="AD51" s="273">
        <f t="shared" si="82"/>
        <v>0</v>
      </c>
      <c r="AE51" s="273">
        <f t="shared" si="83"/>
        <v>0</v>
      </c>
      <c r="AF51" s="273">
        <f t="shared" si="84"/>
        <v>0</v>
      </c>
      <c r="AG51" s="273">
        <f t="shared" si="85"/>
        <v>0</v>
      </c>
      <c r="AH51" s="273">
        <f t="shared" si="86"/>
        <v>0</v>
      </c>
      <c r="AI51" s="273">
        <f t="shared" si="87"/>
        <v>0</v>
      </c>
      <c r="AJ51" s="273">
        <f t="shared" si="88"/>
        <v>0</v>
      </c>
      <c r="AK51" s="274">
        <f t="shared" si="89"/>
        <v>0</v>
      </c>
      <c r="AL51" s="332">
        <f t="shared" si="17"/>
        <v>0</v>
      </c>
      <c r="AM51" s="327">
        <f t="shared" si="76"/>
        <v>0</v>
      </c>
      <c r="AN51" s="273">
        <f t="shared" si="53"/>
        <v>0</v>
      </c>
      <c r="AO51" s="273">
        <f t="shared" si="54"/>
        <v>0</v>
      </c>
      <c r="AP51" s="273">
        <f t="shared" si="55"/>
        <v>0</v>
      </c>
      <c r="AQ51" s="273">
        <f t="shared" si="56"/>
        <v>0</v>
      </c>
      <c r="AR51" s="273">
        <f t="shared" si="57"/>
        <v>0</v>
      </c>
      <c r="AS51" s="273">
        <f t="shared" si="58"/>
        <v>0</v>
      </c>
      <c r="AT51" s="273">
        <f t="shared" si="59"/>
        <v>0</v>
      </c>
      <c r="AU51" s="273">
        <f t="shared" si="60"/>
        <v>0</v>
      </c>
      <c r="AV51" s="273">
        <f t="shared" si="61"/>
        <v>0</v>
      </c>
      <c r="AW51" s="273">
        <f t="shared" si="62"/>
        <v>0</v>
      </c>
      <c r="AX51" s="274">
        <f t="shared" si="63"/>
        <v>0</v>
      </c>
      <c r="AY51" s="332">
        <f t="shared" si="18"/>
        <v>0</v>
      </c>
      <c r="AZ51" s="327">
        <f t="shared" si="77"/>
        <v>0</v>
      </c>
      <c r="BA51" s="273">
        <f t="shared" si="64"/>
        <v>0</v>
      </c>
      <c r="BB51" s="273">
        <f t="shared" si="65"/>
        <v>0</v>
      </c>
      <c r="BC51" s="273">
        <f t="shared" si="66"/>
        <v>0</v>
      </c>
      <c r="BD51" s="273">
        <f t="shared" si="67"/>
        <v>0</v>
      </c>
      <c r="BE51" s="273">
        <f t="shared" si="68"/>
        <v>0</v>
      </c>
      <c r="BF51" s="273">
        <f t="shared" si="69"/>
        <v>0</v>
      </c>
      <c r="BG51" s="273">
        <f t="shared" si="70"/>
        <v>0</v>
      </c>
      <c r="BH51" s="273">
        <f t="shared" si="71"/>
        <v>0</v>
      </c>
      <c r="BI51" s="273">
        <f t="shared" si="72"/>
        <v>0</v>
      </c>
      <c r="BJ51" s="273">
        <f t="shared" si="73"/>
        <v>0</v>
      </c>
      <c r="BK51" s="274">
        <f t="shared" si="74"/>
        <v>0</v>
      </c>
    </row>
    <row r="52" spans="1:63" ht="20.45" customHeight="1" thickBot="1">
      <c r="A52" s="684"/>
      <c r="B52" s="681" t="s">
        <v>1432</v>
      </c>
      <c r="C52" s="681">
        <v>43</v>
      </c>
      <c r="D52" s="681" t="s">
        <v>1433</v>
      </c>
      <c r="E52" s="681">
        <v>4301</v>
      </c>
      <c r="F52" s="681" t="s">
        <v>1434</v>
      </c>
      <c r="G52" s="254">
        <v>4301007</v>
      </c>
      <c r="H52" s="255" t="s">
        <v>374</v>
      </c>
      <c r="I52" s="254">
        <v>430100702</v>
      </c>
      <c r="J52" s="256" t="s">
        <v>375</v>
      </c>
      <c r="K52" s="264">
        <f t="shared" si="12"/>
        <v>797373125</v>
      </c>
      <c r="L52" s="323">
        <f t="shared" si="14"/>
        <v>185000000</v>
      </c>
      <c r="M52" s="327"/>
      <c r="N52" s="273"/>
      <c r="O52" s="273"/>
      <c r="P52" s="273">
        <v>85000000</v>
      </c>
      <c r="Q52" s="273"/>
      <c r="R52" s="273">
        <v>100000000</v>
      </c>
      <c r="S52" s="273"/>
      <c r="T52" s="273"/>
      <c r="U52" s="273"/>
      <c r="V52" s="273"/>
      <c r="W52" s="273"/>
      <c r="X52" s="274"/>
      <c r="Y52" s="332">
        <f t="shared" si="15"/>
        <v>194250000</v>
      </c>
      <c r="Z52" s="327">
        <f t="shared" si="131"/>
        <v>0</v>
      </c>
      <c r="AA52" s="273">
        <f t="shared" si="79"/>
        <v>0</v>
      </c>
      <c r="AB52" s="273">
        <f t="shared" si="80"/>
        <v>0</v>
      </c>
      <c r="AC52" s="273">
        <f t="shared" si="81"/>
        <v>89250000</v>
      </c>
      <c r="AD52" s="273">
        <f t="shared" si="82"/>
        <v>0</v>
      </c>
      <c r="AE52" s="273">
        <f t="shared" si="83"/>
        <v>105000000</v>
      </c>
      <c r="AF52" s="273">
        <f t="shared" si="84"/>
        <v>0</v>
      </c>
      <c r="AG52" s="273">
        <f t="shared" si="85"/>
        <v>0</v>
      </c>
      <c r="AH52" s="273">
        <f t="shared" si="86"/>
        <v>0</v>
      </c>
      <c r="AI52" s="273">
        <f t="shared" si="87"/>
        <v>0</v>
      </c>
      <c r="AJ52" s="273">
        <f t="shared" si="88"/>
        <v>0</v>
      </c>
      <c r="AK52" s="274">
        <f t="shared" si="89"/>
        <v>0</v>
      </c>
      <c r="AL52" s="332">
        <f t="shared" si="17"/>
        <v>203962500</v>
      </c>
      <c r="AM52" s="327">
        <f t="shared" si="76"/>
        <v>0</v>
      </c>
      <c r="AN52" s="273">
        <f t="shared" si="53"/>
        <v>0</v>
      </c>
      <c r="AO52" s="273">
        <f t="shared" si="54"/>
        <v>0</v>
      </c>
      <c r="AP52" s="273">
        <f t="shared" si="55"/>
        <v>93712500</v>
      </c>
      <c r="AQ52" s="273">
        <f t="shared" si="56"/>
        <v>0</v>
      </c>
      <c r="AR52" s="273">
        <f t="shared" si="57"/>
        <v>110250000</v>
      </c>
      <c r="AS52" s="273">
        <f t="shared" si="58"/>
        <v>0</v>
      </c>
      <c r="AT52" s="273">
        <f t="shared" si="59"/>
        <v>0</v>
      </c>
      <c r="AU52" s="273">
        <f t="shared" si="60"/>
        <v>0</v>
      </c>
      <c r="AV52" s="273">
        <f t="shared" si="61"/>
        <v>0</v>
      </c>
      <c r="AW52" s="273">
        <f t="shared" si="62"/>
        <v>0</v>
      </c>
      <c r="AX52" s="274">
        <f t="shared" si="63"/>
        <v>0</v>
      </c>
      <c r="AY52" s="332">
        <f t="shared" si="18"/>
        <v>214160625</v>
      </c>
      <c r="AZ52" s="327">
        <f t="shared" si="77"/>
        <v>0</v>
      </c>
      <c r="BA52" s="273">
        <f t="shared" si="64"/>
        <v>0</v>
      </c>
      <c r="BB52" s="273">
        <f t="shared" si="65"/>
        <v>0</v>
      </c>
      <c r="BC52" s="273">
        <f t="shared" si="66"/>
        <v>98398125</v>
      </c>
      <c r="BD52" s="273">
        <f t="shared" si="67"/>
        <v>0</v>
      </c>
      <c r="BE52" s="273">
        <f t="shared" si="68"/>
        <v>115762500</v>
      </c>
      <c r="BF52" s="273">
        <f t="shared" si="69"/>
        <v>0</v>
      </c>
      <c r="BG52" s="273">
        <f t="shared" si="70"/>
        <v>0</v>
      </c>
      <c r="BH52" s="273">
        <f t="shared" si="71"/>
        <v>0</v>
      </c>
      <c r="BI52" s="273">
        <f t="shared" si="72"/>
        <v>0</v>
      </c>
      <c r="BJ52" s="273">
        <f t="shared" si="73"/>
        <v>0</v>
      </c>
      <c r="BK52" s="274">
        <f t="shared" si="74"/>
        <v>0</v>
      </c>
    </row>
    <row r="53" spans="1:63" ht="10.15" thickBot="1">
      <c r="A53" s="684"/>
      <c r="B53" s="681"/>
      <c r="C53" s="681"/>
      <c r="D53" s="681"/>
      <c r="E53" s="681"/>
      <c r="F53" s="681"/>
      <c r="G53" s="254">
        <v>4301009</v>
      </c>
      <c r="H53" s="255" t="s">
        <v>376</v>
      </c>
      <c r="I53" s="254">
        <v>430100900</v>
      </c>
      <c r="J53" s="256" t="s">
        <v>377</v>
      </c>
      <c r="K53" s="264">
        <f t="shared" si="12"/>
        <v>3136366795</v>
      </c>
      <c r="L53" s="323">
        <f t="shared" si="14"/>
        <v>0</v>
      </c>
      <c r="M53" s="327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4"/>
      <c r="Y53" s="332">
        <f t="shared" si="15"/>
        <v>3136366795</v>
      </c>
      <c r="Z53" s="327">
        <f t="shared" si="131"/>
        <v>0</v>
      </c>
      <c r="AA53" s="273">
        <f t="shared" si="79"/>
        <v>0</v>
      </c>
      <c r="AB53" s="273">
        <f t="shared" si="80"/>
        <v>0</v>
      </c>
      <c r="AC53" s="273">
        <f t="shared" si="81"/>
        <v>0</v>
      </c>
      <c r="AD53" s="273">
        <f t="shared" si="82"/>
        <v>0</v>
      </c>
      <c r="AE53" s="273">
        <f t="shared" si="83"/>
        <v>0</v>
      </c>
      <c r="AF53" s="273">
        <f t="shared" si="84"/>
        <v>0</v>
      </c>
      <c r="AG53" s="273">
        <f t="shared" si="85"/>
        <v>0</v>
      </c>
      <c r="AH53" s="273">
        <f t="shared" si="86"/>
        <v>0</v>
      </c>
      <c r="AI53" s="273">
        <f t="shared" si="87"/>
        <v>0</v>
      </c>
      <c r="AJ53" s="273">
        <v>3136366795</v>
      </c>
      <c r="AK53" s="274">
        <f t="shared" si="89"/>
        <v>0</v>
      </c>
      <c r="AL53" s="332">
        <f t="shared" si="17"/>
        <v>0</v>
      </c>
      <c r="AM53" s="327">
        <f t="shared" si="76"/>
        <v>0</v>
      </c>
      <c r="AN53" s="273">
        <f t="shared" si="53"/>
        <v>0</v>
      </c>
      <c r="AO53" s="273">
        <f t="shared" si="54"/>
        <v>0</v>
      </c>
      <c r="AP53" s="273">
        <f t="shared" si="55"/>
        <v>0</v>
      </c>
      <c r="AQ53" s="273">
        <f t="shared" si="56"/>
        <v>0</v>
      </c>
      <c r="AR53" s="273">
        <f t="shared" si="57"/>
        <v>0</v>
      </c>
      <c r="AS53" s="273">
        <f t="shared" si="58"/>
        <v>0</v>
      </c>
      <c r="AT53" s="273">
        <f t="shared" si="59"/>
        <v>0</v>
      </c>
      <c r="AU53" s="273">
        <f t="shared" si="60"/>
        <v>0</v>
      </c>
      <c r="AV53" s="273">
        <f t="shared" si="61"/>
        <v>0</v>
      </c>
      <c r="AW53" s="273"/>
      <c r="AX53" s="274">
        <f t="shared" si="63"/>
        <v>0</v>
      </c>
      <c r="AY53" s="332">
        <f t="shared" si="18"/>
        <v>0</v>
      </c>
      <c r="AZ53" s="327">
        <f t="shared" si="77"/>
        <v>0</v>
      </c>
      <c r="BA53" s="273">
        <f t="shared" si="64"/>
        <v>0</v>
      </c>
      <c r="BB53" s="273">
        <f t="shared" si="65"/>
        <v>0</v>
      </c>
      <c r="BC53" s="273">
        <f t="shared" si="66"/>
        <v>0</v>
      </c>
      <c r="BD53" s="273">
        <f t="shared" si="67"/>
        <v>0</v>
      </c>
      <c r="BE53" s="273">
        <f t="shared" si="68"/>
        <v>0</v>
      </c>
      <c r="BF53" s="273">
        <f t="shared" si="69"/>
        <v>0</v>
      </c>
      <c r="BG53" s="273">
        <f t="shared" si="70"/>
        <v>0</v>
      </c>
      <c r="BH53" s="273">
        <f t="shared" si="71"/>
        <v>0</v>
      </c>
      <c r="BI53" s="273">
        <f t="shared" si="72"/>
        <v>0</v>
      </c>
      <c r="BJ53" s="273">
        <f t="shared" si="73"/>
        <v>0</v>
      </c>
      <c r="BK53" s="274">
        <f t="shared" si="74"/>
        <v>0</v>
      </c>
    </row>
    <row r="54" spans="1:63" ht="10.15" thickBot="1">
      <c r="A54" s="684"/>
      <c r="B54" s="681"/>
      <c r="C54" s="681"/>
      <c r="D54" s="681"/>
      <c r="E54" s="681"/>
      <c r="F54" s="681"/>
      <c r="G54" s="254">
        <v>4301024</v>
      </c>
      <c r="H54" s="255" t="s">
        <v>378</v>
      </c>
      <c r="I54" s="254">
        <v>430102400</v>
      </c>
      <c r="J54" s="256" t="s">
        <v>379</v>
      </c>
      <c r="K54" s="264">
        <f t="shared" si="12"/>
        <v>1000000000</v>
      </c>
      <c r="L54" s="323">
        <f t="shared" si="14"/>
        <v>0</v>
      </c>
      <c r="M54" s="327"/>
      <c r="N54" s="273"/>
      <c r="O54" s="273"/>
      <c r="P54" s="273"/>
      <c r="Q54" s="273"/>
      <c r="R54" s="273"/>
      <c r="S54" s="273"/>
      <c r="T54" s="273"/>
      <c r="U54" s="273"/>
      <c r="V54" s="273"/>
      <c r="W54" s="273"/>
      <c r="X54" s="274"/>
      <c r="Y54" s="332">
        <f t="shared" si="15"/>
        <v>1000000000</v>
      </c>
      <c r="Z54" s="327">
        <f t="shared" si="131"/>
        <v>0</v>
      </c>
      <c r="AA54" s="273">
        <f t="shared" si="79"/>
        <v>0</v>
      </c>
      <c r="AB54" s="273">
        <f t="shared" si="80"/>
        <v>0</v>
      </c>
      <c r="AC54" s="273">
        <f t="shared" si="81"/>
        <v>0</v>
      </c>
      <c r="AD54" s="273">
        <f t="shared" si="82"/>
        <v>0</v>
      </c>
      <c r="AE54" s="273">
        <f t="shared" si="83"/>
        <v>0</v>
      </c>
      <c r="AF54" s="273">
        <f t="shared" si="84"/>
        <v>0</v>
      </c>
      <c r="AG54" s="273">
        <f t="shared" si="85"/>
        <v>0</v>
      </c>
      <c r="AH54" s="273">
        <f t="shared" si="86"/>
        <v>0</v>
      </c>
      <c r="AI54" s="273">
        <f t="shared" si="87"/>
        <v>0</v>
      </c>
      <c r="AJ54" s="273">
        <v>1000000000</v>
      </c>
      <c r="AK54" s="274">
        <f t="shared" si="89"/>
        <v>0</v>
      </c>
      <c r="AL54" s="332">
        <f t="shared" si="17"/>
        <v>0</v>
      </c>
      <c r="AM54" s="327">
        <f t="shared" si="76"/>
        <v>0</v>
      </c>
      <c r="AN54" s="273">
        <f t="shared" si="53"/>
        <v>0</v>
      </c>
      <c r="AO54" s="273">
        <f t="shared" si="54"/>
        <v>0</v>
      </c>
      <c r="AP54" s="273">
        <f t="shared" si="55"/>
        <v>0</v>
      </c>
      <c r="AQ54" s="273">
        <f t="shared" si="56"/>
        <v>0</v>
      </c>
      <c r="AR54" s="273">
        <f t="shared" si="57"/>
        <v>0</v>
      </c>
      <c r="AS54" s="273">
        <f t="shared" si="58"/>
        <v>0</v>
      </c>
      <c r="AT54" s="273">
        <f t="shared" si="59"/>
        <v>0</v>
      </c>
      <c r="AU54" s="273">
        <f t="shared" si="60"/>
        <v>0</v>
      </c>
      <c r="AV54" s="273">
        <f t="shared" si="61"/>
        <v>0</v>
      </c>
      <c r="AW54" s="273"/>
      <c r="AX54" s="274">
        <f t="shared" si="63"/>
        <v>0</v>
      </c>
      <c r="AY54" s="332">
        <f t="shared" si="18"/>
        <v>0</v>
      </c>
      <c r="AZ54" s="327">
        <f t="shared" si="77"/>
        <v>0</v>
      </c>
      <c r="BA54" s="273">
        <f t="shared" si="64"/>
        <v>0</v>
      </c>
      <c r="BB54" s="273">
        <f t="shared" si="65"/>
        <v>0</v>
      </c>
      <c r="BC54" s="273">
        <f t="shared" si="66"/>
        <v>0</v>
      </c>
      <c r="BD54" s="273">
        <f t="shared" si="67"/>
        <v>0</v>
      </c>
      <c r="BE54" s="273">
        <f t="shared" si="68"/>
        <v>0</v>
      </c>
      <c r="BF54" s="273">
        <f t="shared" si="69"/>
        <v>0</v>
      </c>
      <c r="BG54" s="273">
        <f t="shared" si="70"/>
        <v>0</v>
      </c>
      <c r="BH54" s="273">
        <f t="shared" si="71"/>
        <v>0</v>
      </c>
      <c r="BI54" s="273">
        <f t="shared" si="72"/>
        <v>0</v>
      </c>
      <c r="BJ54" s="273">
        <f t="shared" si="73"/>
        <v>0</v>
      </c>
      <c r="BK54" s="274">
        <f t="shared" si="74"/>
        <v>0</v>
      </c>
    </row>
    <row r="55" spans="1:63" ht="19.899999999999999" thickBot="1">
      <c r="A55" s="684"/>
      <c r="B55" s="681"/>
      <c r="C55" s="681"/>
      <c r="D55" s="681"/>
      <c r="E55" s="681"/>
      <c r="F55" s="681"/>
      <c r="G55" s="254">
        <v>4301032</v>
      </c>
      <c r="H55" s="255" t="s">
        <v>380</v>
      </c>
      <c r="I55" s="254">
        <v>430103201</v>
      </c>
      <c r="J55" s="256" t="s">
        <v>524</v>
      </c>
      <c r="K55" s="264">
        <f t="shared" si="12"/>
        <v>193955625</v>
      </c>
      <c r="L55" s="323">
        <f t="shared" si="14"/>
        <v>45000000</v>
      </c>
      <c r="M55" s="327"/>
      <c r="N55" s="273"/>
      <c r="O55" s="273"/>
      <c r="P55" s="273">
        <v>45000000</v>
      </c>
      <c r="Q55" s="273"/>
      <c r="R55" s="273"/>
      <c r="S55" s="273"/>
      <c r="T55" s="273"/>
      <c r="U55" s="273"/>
      <c r="V55" s="273"/>
      <c r="W55" s="273"/>
      <c r="X55" s="274"/>
      <c r="Y55" s="332">
        <f t="shared" si="15"/>
        <v>47250000</v>
      </c>
      <c r="Z55" s="327">
        <f t="shared" si="131"/>
        <v>0</v>
      </c>
      <c r="AA55" s="273">
        <f t="shared" si="79"/>
        <v>0</v>
      </c>
      <c r="AB55" s="273">
        <f t="shared" si="80"/>
        <v>0</v>
      </c>
      <c r="AC55" s="273">
        <f t="shared" si="81"/>
        <v>47250000</v>
      </c>
      <c r="AD55" s="273">
        <f t="shared" si="82"/>
        <v>0</v>
      </c>
      <c r="AE55" s="273">
        <f t="shared" si="83"/>
        <v>0</v>
      </c>
      <c r="AF55" s="273">
        <f t="shared" si="84"/>
        <v>0</v>
      </c>
      <c r="AG55" s="273">
        <f t="shared" si="85"/>
        <v>0</v>
      </c>
      <c r="AH55" s="273">
        <f t="shared" si="86"/>
        <v>0</v>
      </c>
      <c r="AI55" s="273">
        <f t="shared" si="87"/>
        <v>0</v>
      </c>
      <c r="AJ55" s="273">
        <f t="shared" si="88"/>
        <v>0</v>
      </c>
      <c r="AK55" s="274">
        <f t="shared" si="89"/>
        <v>0</v>
      </c>
      <c r="AL55" s="332">
        <f t="shared" si="17"/>
        <v>49612500</v>
      </c>
      <c r="AM55" s="327">
        <f t="shared" si="76"/>
        <v>0</v>
      </c>
      <c r="AN55" s="273">
        <f t="shared" si="53"/>
        <v>0</v>
      </c>
      <c r="AO55" s="273">
        <f t="shared" si="54"/>
        <v>0</v>
      </c>
      <c r="AP55" s="273">
        <f t="shared" si="55"/>
        <v>49612500</v>
      </c>
      <c r="AQ55" s="273">
        <f t="shared" si="56"/>
        <v>0</v>
      </c>
      <c r="AR55" s="273">
        <f t="shared" si="57"/>
        <v>0</v>
      </c>
      <c r="AS55" s="273">
        <f t="shared" si="58"/>
        <v>0</v>
      </c>
      <c r="AT55" s="273">
        <f t="shared" si="59"/>
        <v>0</v>
      </c>
      <c r="AU55" s="273">
        <f t="shared" si="60"/>
        <v>0</v>
      </c>
      <c r="AV55" s="273">
        <f t="shared" si="61"/>
        <v>0</v>
      </c>
      <c r="AW55" s="273">
        <f t="shared" si="62"/>
        <v>0</v>
      </c>
      <c r="AX55" s="274">
        <f t="shared" si="63"/>
        <v>0</v>
      </c>
      <c r="AY55" s="332">
        <f t="shared" si="18"/>
        <v>52093125</v>
      </c>
      <c r="AZ55" s="327">
        <f t="shared" si="77"/>
        <v>0</v>
      </c>
      <c r="BA55" s="273">
        <f t="shared" si="64"/>
        <v>0</v>
      </c>
      <c r="BB55" s="273">
        <f t="shared" si="65"/>
        <v>0</v>
      </c>
      <c r="BC55" s="273">
        <f t="shared" si="66"/>
        <v>52093125</v>
      </c>
      <c r="BD55" s="273">
        <f t="shared" si="67"/>
        <v>0</v>
      </c>
      <c r="BE55" s="273">
        <f t="shared" si="68"/>
        <v>0</v>
      </c>
      <c r="BF55" s="273">
        <f t="shared" si="69"/>
        <v>0</v>
      </c>
      <c r="BG55" s="273">
        <f t="shared" si="70"/>
        <v>0</v>
      </c>
      <c r="BH55" s="273">
        <f t="shared" si="71"/>
        <v>0</v>
      </c>
      <c r="BI55" s="273">
        <f t="shared" si="72"/>
        <v>0</v>
      </c>
      <c r="BJ55" s="273">
        <f t="shared" si="73"/>
        <v>0</v>
      </c>
      <c r="BK55" s="274">
        <f t="shared" si="74"/>
        <v>0</v>
      </c>
    </row>
    <row r="56" spans="1:63" ht="29.45" thickBot="1">
      <c r="A56" s="684"/>
      <c r="B56" s="681"/>
      <c r="C56" s="681"/>
      <c r="D56" s="681"/>
      <c r="E56" s="681"/>
      <c r="F56" s="681"/>
      <c r="G56" s="254" t="s">
        <v>1435</v>
      </c>
      <c r="H56" s="255" t="s">
        <v>1436</v>
      </c>
      <c r="I56" s="254" t="s">
        <v>1437</v>
      </c>
      <c r="J56" s="256" t="s">
        <v>1438</v>
      </c>
      <c r="K56" s="264">
        <f t="shared" ref="K56" si="132">+L56+Y56+AL56+AY56</f>
        <v>107753125</v>
      </c>
      <c r="L56" s="323">
        <f t="shared" ref="L56" si="133">SUM(M56:X56)</f>
        <v>25000000</v>
      </c>
      <c r="M56" s="327"/>
      <c r="N56" s="273"/>
      <c r="O56" s="273"/>
      <c r="P56" s="273">
        <v>25000000</v>
      </c>
      <c r="Q56" s="273"/>
      <c r="R56" s="273"/>
      <c r="S56" s="273"/>
      <c r="T56" s="273"/>
      <c r="U56" s="273"/>
      <c r="V56" s="273"/>
      <c r="W56" s="273"/>
      <c r="X56" s="274"/>
      <c r="Y56" s="332">
        <f t="shared" ref="Y56" si="134">SUM(Z56:AK56)</f>
        <v>26250000</v>
      </c>
      <c r="Z56" s="327">
        <f t="shared" ref="Z56" si="135">+M56*1.05</f>
        <v>0</v>
      </c>
      <c r="AA56" s="273">
        <f t="shared" ref="AA56" si="136">+N56*1.05</f>
        <v>0</v>
      </c>
      <c r="AB56" s="273">
        <f t="shared" ref="AB56" si="137">+O56*1.05</f>
        <v>0</v>
      </c>
      <c r="AC56" s="273">
        <f t="shared" ref="AC56" si="138">+P56*1.05</f>
        <v>26250000</v>
      </c>
      <c r="AD56" s="273">
        <f t="shared" ref="AD56" si="139">+Q56*1.05</f>
        <v>0</v>
      </c>
      <c r="AE56" s="273">
        <f t="shared" ref="AE56" si="140">+R56*1.05</f>
        <v>0</v>
      </c>
      <c r="AF56" s="273">
        <f t="shared" ref="AF56" si="141">+S56*1.05</f>
        <v>0</v>
      </c>
      <c r="AG56" s="273">
        <f t="shared" ref="AG56" si="142">+T56*1.05</f>
        <v>0</v>
      </c>
      <c r="AH56" s="273">
        <f t="shared" ref="AH56" si="143">+U56*1.05</f>
        <v>0</v>
      </c>
      <c r="AI56" s="273">
        <f t="shared" ref="AI56" si="144">+V56*1.05</f>
        <v>0</v>
      </c>
      <c r="AJ56" s="273">
        <f t="shared" ref="AJ56" si="145">+W56*1.05</f>
        <v>0</v>
      </c>
      <c r="AK56" s="274">
        <f t="shared" ref="AK56" si="146">+X56*1.05</f>
        <v>0</v>
      </c>
      <c r="AL56" s="332">
        <f t="shared" ref="AL56" si="147">SUM(AM56:AX56)</f>
        <v>27562500</v>
      </c>
      <c r="AM56" s="327">
        <f t="shared" ref="AM56" si="148">+Z56*1.05</f>
        <v>0</v>
      </c>
      <c r="AN56" s="273">
        <f t="shared" ref="AN56" si="149">+AA56*1.05</f>
        <v>0</v>
      </c>
      <c r="AO56" s="273">
        <f t="shared" ref="AO56" si="150">+AB56*1.05</f>
        <v>0</v>
      </c>
      <c r="AP56" s="273">
        <f t="shared" ref="AP56" si="151">+AC56*1.05</f>
        <v>27562500</v>
      </c>
      <c r="AQ56" s="273">
        <f t="shared" ref="AQ56" si="152">+AD56*1.05</f>
        <v>0</v>
      </c>
      <c r="AR56" s="273">
        <f t="shared" ref="AR56" si="153">+AE56*1.05</f>
        <v>0</v>
      </c>
      <c r="AS56" s="273">
        <f t="shared" ref="AS56" si="154">+AF56*1.05</f>
        <v>0</v>
      </c>
      <c r="AT56" s="273">
        <f t="shared" ref="AT56" si="155">+AG56*1.05</f>
        <v>0</v>
      </c>
      <c r="AU56" s="273">
        <f t="shared" ref="AU56" si="156">+AH56*1.05</f>
        <v>0</v>
      </c>
      <c r="AV56" s="273">
        <f t="shared" ref="AV56" si="157">+AI56*1.05</f>
        <v>0</v>
      </c>
      <c r="AW56" s="273">
        <f t="shared" ref="AW56" si="158">+AJ56*1.05</f>
        <v>0</v>
      </c>
      <c r="AX56" s="274">
        <f t="shared" ref="AX56" si="159">+AK56*1.05</f>
        <v>0</v>
      </c>
      <c r="AY56" s="332">
        <f t="shared" ref="AY56" si="160">SUM(AZ56:BK56)</f>
        <v>28940625</v>
      </c>
      <c r="AZ56" s="327">
        <f t="shared" ref="AZ56" si="161">+AM56*1.05</f>
        <v>0</v>
      </c>
      <c r="BA56" s="273">
        <f t="shared" ref="BA56" si="162">+AN56*1.05</f>
        <v>0</v>
      </c>
      <c r="BB56" s="273">
        <f t="shared" ref="BB56" si="163">+AO56*1.05</f>
        <v>0</v>
      </c>
      <c r="BC56" s="273">
        <f t="shared" ref="BC56" si="164">+AP56*1.05</f>
        <v>28940625</v>
      </c>
      <c r="BD56" s="273">
        <f t="shared" ref="BD56" si="165">+AQ56*1.05</f>
        <v>0</v>
      </c>
      <c r="BE56" s="273">
        <f t="shared" ref="BE56" si="166">+AR56*1.05</f>
        <v>0</v>
      </c>
      <c r="BF56" s="273">
        <f t="shared" ref="BF56" si="167">+AS56*1.05</f>
        <v>0</v>
      </c>
      <c r="BG56" s="273">
        <f t="shared" ref="BG56" si="168">+AT56*1.05</f>
        <v>0</v>
      </c>
      <c r="BH56" s="273">
        <f t="shared" ref="BH56" si="169">+AU56*1.05</f>
        <v>0</v>
      </c>
      <c r="BI56" s="273">
        <f t="shared" ref="BI56" si="170">+AV56*1.05</f>
        <v>0</v>
      </c>
      <c r="BJ56" s="273">
        <f t="shared" ref="BJ56" si="171">+AW56*1.05</f>
        <v>0</v>
      </c>
      <c r="BK56" s="274">
        <f t="shared" ref="BK56" si="172">+AX56*1.05</f>
        <v>0</v>
      </c>
    </row>
    <row r="57" spans="1:63" ht="29.45" thickBot="1">
      <c r="A57" s="684"/>
      <c r="B57" s="681"/>
      <c r="C57" s="681"/>
      <c r="D57" s="681"/>
      <c r="E57" s="681"/>
      <c r="F57" s="681"/>
      <c r="G57" s="254">
        <v>4301037</v>
      </c>
      <c r="H57" s="255" t="s">
        <v>382</v>
      </c>
      <c r="I57" s="254">
        <v>430103700</v>
      </c>
      <c r="J57" s="256" t="s">
        <v>383</v>
      </c>
      <c r="K57" s="264">
        <f t="shared" si="12"/>
        <v>387911250</v>
      </c>
      <c r="L57" s="323">
        <f t="shared" si="14"/>
        <v>90000000</v>
      </c>
      <c r="M57" s="327"/>
      <c r="N57" s="273"/>
      <c r="O57" s="273"/>
      <c r="P57" s="273">
        <v>90000000</v>
      </c>
      <c r="Q57" s="273"/>
      <c r="R57" s="273"/>
      <c r="S57" s="273"/>
      <c r="T57" s="273"/>
      <c r="U57" s="273"/>
      <c r="V57" s="273"/>
      <c r="W57" s="273"/>
      <c r="X57" s="274"/>
      <c r="Y57" s="332">
        <f t="shared" si="15"/>
        <v>94500000</v>
      </c>
      <c r="Z57" s="327">
        <f t="shared" si="131"/>
        <v>0</v>
      </c>
      <c r="AA57" s="273">
        <f t="shared" si="79"/>
        <v>0</v>
      </c>
      <c r="AB57" s="273">
        <f t="shared" si="80"/>
        <v>0</v>
      </c>
      <c r="AC57" s="273">
        <f t="shared" si="81"/>
        <v>94500000</v>
      </c>
      <c r="AD57" s="273">
        <f t="shared" si="82"/>
        <v>0</v>
      </c>
      <c r="AE57" s="273">
        <f t="shared" si="83"/>
        <v>0</v>
      </c>
      <c r="AF57" s="273">
        <f t="shared" si="84"/>
        <v>0</v>
      </c>
      <c r="AG57" s="273">
        <f t="shared" si="85"/>
        <v>0</v>
      </c>
      <c r="AH57" s="273">
        <f t="shared" si="86"/>
        <v>0</v>
      </c>
      <c r="AI57" s="273">
        <f t="shared" si="87"/>
        <v>0</v>
      </c>
      <c r="AJ57" s="273">
        <f t="shared" si="88"/>
        <v>0</v>
      </c>
      <c r="AK57" s="274">
        <f t="shared" si="89"/>
        <v>0</v>
      </c>
      <c r="AL57" s="332">
        <f t="shared" si="17"/>
        <v>99225000</v>
      </c>
      <c r="AM57" s="327">
        <f t="shared" si="76"/>
        <v>0</v>
      </c>
      <c r="AN57" s="273">
        <f t="shared" si="53"/>
        <v>0</v>
      </c>
      <c r="AO57" s="273">
        <f t="shared" si="54"/>
        <v>0</v>
      </c>
      <c r="AP57" s="273">
        <f t="shared" si="55"/>
        <v>99225000</v>
      </c>
      <c r="AQ57" s="273">
        <f t="shared" si="56"/>
        <v>0</v>
      </c>
      <c r="AR57" s="273">
        <f t="shared" si="57"/>
        <v>0</v>
      </c>
      <c r="AS57" s="273">
        <f t="shared" si="58"/>
        <v>0</v>
      </c>
      <c r="AT57" s="273">
        <f t="shared" si="59"/>
        <v>0</v>
      </c>
      <c r="AU57" s="273">
        <f t="shared" si="60"/>
        <v>0</v>
      </c>
      <c r="AV57" s="273">
        <f t="shared" si="61"/>
        <v>0</v>
      </c>
      <c r="AW57" s="273">
        <f t="shared" si="62"/>
        <v>0</v>
      </c>
      <c r="AX57" s="274">
        <f t="shared" si="63"/>
        <v>0</v>
      </c>
      <c r="AY57" s="332">
        <f t="shared" si="18"/>
        <v>104186250</v>
      </c>
      <c r="AZ57" s="327">
        <f t="shared" si="77"/>
        <v>0</v>
      </c>
      <c r="BA57" s="273">
        <f t="shared" si="64"/>
        <v>0</v>
      </c>
      <c r="BB57" s="273">
        <f t="shared" si="65"/>
        <v>0</v>
      </c>
      <c r="BC57" s="273">
        <f t="shared" si="66"/>
        <v>104186250</v>
      </c>
      <c r="BD57" s="273">
        <f t="shared" si="67"/>
        <v>0</v>
      </c>
      <c r="BE57" s="273">
        <f t="shared" si="68"/>
        <v>0</v>
      </c>
      <c r="BF57" s="273">
        <f t="shared" si="69"/>
        <v>0</v>
      </c>
      <c r="BG57" s="273">
        <f t="shared" si="70"/>
        <v>0</v>
      </c>
      <c r="BH57" s="273">
        <f t="shared" si="71"/>
        <v>0</v>
      </c>
      <c r="BI57" s="273">
        <f t="shared" si="72"/>
        <v>0</v>
      </c>
      <c r="BJ57" s="273">
        <f t="shared" si="73"/>
        <v>0</v>
      </c>
      <c r="BK57" s="274">
        <f t="shared" si="74"/>
        <v>0</v>
      </c>
    </row>
    <row r="58" spans="1:63" ht="19.899999999999999" thickBot="1">
      <c r="A58" s="684"/>
      <c r="B58" s="681"/>
      <c r="C58" s="681"/>
      <c r="D58" s="681"/>
      <c r="E58" s="681"/>
      <c r="F58" s="681"/>
      <c r="G58" s="254">
        <v>4301037</v>
      </c>
      <c r="H58" s="255" t="s">
        <v>382</v>
      </c>
      <c r="I58" s="254">
        <v>430103702</v>
      </c>
      <c r="J58" s="256" t="s">
        <v>1439</v>
      </c>
      <c r="K58" s="264">
        <f t="shared" si="12"/>
        <v>1055980625</v>
      </c>
      <c r="L58" s="323">
        <f t="shared" si="14"/>
        <v>245000000</v>
      </c>
      <c r="M58" s="327"/>
      <c r="N58" s="273"/>
      <c r="O58" s="273"/>
      <c r="P58" s="273">
        <v>145000000</v>
      </c>
      <c r="Q58" s="273"/>
      <c r="R58" s="273">
        <v>100000000</v>
      </c>
      <c r="S58" s="273"/>
      <c r="T58" s="273"/>
      <c r="U58" s="273"/>
      <c r="V58" s="273"/>
      <c r="W58" s="273"/>
      <c r="X58" s="274"/>
      <c r="Y58" s="332">
        <f t="shared" si="15"/>
        <v>257250000</v>
      </c>
      <c r="Z58" s="327">
        <f t="shared" si="131"/>
        <v>0</v>
      </c>
      <c r="AA58" s="273">
        <f t="shared" si="79"/>
        <v>0</v>
      </c>
      <c r="AB58" s="273">
        <f t="shared" si="80"/>
        <v>0</v>
      </c>
      <c r="AC58" s="273">
        <f t="shared" si="81"/>
        <v>152250000</v>
      </c>
      <c r="AD58" s="273">
        <f t="shared" si="82"/>
        <v>0</v>
      </c>
      <c r="AE58" s="273">
        <f t="shared" si="83"/>
        <v>105000000</v>
      </c>
      <c r="AF58" s="273">
        <f t="shared" si="84"/>
        <v>0</v>
      </c>
      <c r="AG58" s="273">
        <f t="shared" si="85"/>
        <v>0</v>
      </c>
      <c r="AH58" s="273">
        <f t="shared" si="86"/>
        <v>0</v>
      </c>
      <c r="AI58" s="273">
        <f t="shared" si="87"/>
        <v>0</v>
      </c>
      <c r="AJ58" s="273">
        <f t="shared" si="88"/>
        <v>0</v>
      </c>
      <c r="AK58" s="274">
        <f t="shared" si="89"/>
        <v>0</v>
      </c>
      <c r="AL58" s="332">
        <f t="shared" si="17"/>
        <v>270112500</v>
      </c>
      <c r="AM58" s="327">
        <f t="shared" si="76"/>
        <v>0</v>
      </c>
      <c r="AN58" s="273">
        <f t="shared" si="53"/>
        <v>0</v>
      </c>
      <c r="AO58" s="273">
        <f t="shared" si="54"/>
        <v>0</v>
      </c>
      <c r="AP58" s="273">
        <f t="shared" si="55"/>
        <v>159862500</v>
      </c>
      <c r="AQ58" s="273">
        <f t="shared" si="56"/>
        <v>0</v>
      </c>
      <c r="AR58" s="273">
        <f t="shared" si="57"/>
        <v>110250000</v>
      </c>
      <c r="AS58" s="273">
        <f t="shared" si="58"/>
        <v>0</v>
      </c>
      <c r="AT58" s="273">
        <f t="shared" si="59"/>
        <v>0</v>
      </c>
      <c r="AU58" s="273">
        <f t="shared" si="60"/>
        <v>0</v>
      </c>
      <c r="AV58" s="273">
        <f t="shared" si="61"/>
        <v>0</v>
      </c>
      <c r="AW58" s="273">
        <f t="shared" si="62"/>
        <v>0</v>
      </c>
      <c r="AX58" s="274">
        <f t="shared" si="63"/>
        <v>0</v>
      </c>
      <c r="AY58" s="332">
        <f t="shared" si="18"/>
        <v>283618125</v>
      </c>
      <c r="AZ58" s="327">
        <f t="shared" si="77"/>
        <v>0</v>
      </c>
      <c r="BA58" s="273">
        <f t="shared" si="64"/>
        <v>0</v>
      </c>
      <c r="BB58" s="273">
        <f t="shared" si="65"/>
        <v>0</v>
      </c>
      <c r="BC58" s="273">
        <f t="shared" si="66"/>
        <v>167855625</v>
      </c>
      <c r="BD58" s="273">
        <f t="shared" si="67"/>
        <v>0</v>
      </c>
      <c r="BE58" s="273">
        <f t="shared" si="68"/>
        <v>115762500</v>
      </c>
      <c r="BF58" s="273">
        <f t="shared" si="69"/>
        <v>0</v>
      </c>
      <c r="BG58" s="273">
        <f t="shared" si="70"/>
        <v>0</v>
      </c>
      <c r="BH58" s="273">
        <f t="shared" si="71"/>
        <v>0</v>
      </c>
      <c r="BI58" s="273">
        <f t="shared" si="72"/>
        <v>0</v>
      </c>
      <c r="BJ58" s="273">
        <f t="shared" si="73"/>
        <v>0</v>
      </c>
      <c r="BK58" s="274">
        <f t="shared" si="74"/>
        <v>0</v>
      </c>
    </row>
    <row r="59" spans="1:63" ht="20.45" customHeight="1" thickBot="1">
      <c r="A59" s="684"/>
      <c r="B59" s="681" t="s">
        <v>1440</v>
      </c>
      <c r="C59" s="681">
        <v>43</v>
      </c>
      <c r="D59" s="681" t="s">
        <v>1433</v>
      </c>
      <c r="E59" s="681">
        <v>4301</v>
      </c>
      <c r="F59" s="681" t="s">
        <v>1434</v>
      </c>
      <c r="G59" s="254">
        <v>4301003</v>
      </c>
      <c r="H59" s="255" t="s">
        <v>370</v>
      </c>
      <c r="I59" s="254">
        <v>430100300</v>
      </c>
      <c r="J59" s="256" t="s">
        <v>371</v>
      </c>
      <c r="K59" s="264">
        <f t="shared" si="12"/>
        <v>431012500</v>
      </c>
      <c r="L59" s="323">
        <f t="shared" si="14"/>
        <v>100000000</v>
      </c>
      <c r="M59" s="327">
        <v>100000000</v>
      </c>
      <c r="N59" s="273"/>
      <c r="O59" s="273"/>
      <c r="P59" s="273"/>
      <c r="Q59" s="273"/>
      <c r="R59" s="273"/>
      <c r="S59" s="273"/>
      <c r="T59" s="273"/>
      <c r="U59" s="273"/>
      <c r="V59" s="273"/>
      <c r="W59" s="273"/>
      <c r="X59" s="274"/>
      <c r="Y59" s="332">
        <f t="shared" si="15"/>
        <v>105000000</v>
      </c>
      <c r="Z59" s="327">
        <f t="shared" si="131"/>
        <v>105000000</v>
      </c>
      <c r="AA59" s="273">
        <f t="shared" si="79"/>
        <v>0</v>
      </c>
      <c r="AB59" s="273">
        <f t="shared" si="80"/>
        <v>0</v>
      </c>
      <c r="AC59" s="273">
        <f t="shared" si="81"/>
        <v>0</v>
      </c>
      <c r="AD59" s="273">
        <f t="shared" si="82"/>
        <v>0</v>
      </c>
      <c r="AE59" s="273">
        <f t="shared" si="83"/>
        <v>0</v>
      </c>
      <c r="AF59" s="273">
        <f t="shared" si="84"/>
        <v>0</v>
      </c>
      <c r="AG59" s="273">
        <f t="shared" si="85"/>
        <v>0</v>
      </c>
      <c r="AH59" s="273">
        <f t="shared" si="86"/>
        <v>0</v>
      </c>
      <c r="AI59" s="273">
        <f t="shared" si="87"/>
        <v>0</v>
      </c>
      <c r="AJ59" s="273">
        <f t="shared" si="88"/>
        <v>0</v>
      </c>
      <c r="AK59" s="274">
        <f t="shared" si="89"/>
        <v>0</v>
      </c>
      <c r="AL59" s="332">
        <f t="shared" si="17"/>
        <v>110250000</v>
      </c>
      <c r="AM59" s="327">
        <f t="shared" si="76"/>
        <v>110250000</v>
      </c>
      <c r="AN59" s="273">
        <f t="shared" si="53"/>
        <v>0</v>
      </c>
      <c r="AO59" s="273">
        <f t="shared" si="54"/>
        <v>0</v>
      </c>
      <c r="AP59" s="273">
        <f t="shared" si="55"/>
        <v>0</v>
      </c>
      <c r="AQ59" s="273">
        <f t="shared" si="56"/>
        <v>0</v>
      </c>
      <c r="AR59" s="273">
        <f t="shared" si="57"/>
        <v>0</v>
      </c>
      <c r="AS59" s="273">
        <f t="shared" si="58"/>
        <v>0</v>
      </c>
      <c r="AT59" s="273">
        <f t="shared" si="59"/>
        <v>0</v>
      </c>
      <c r="AU59" s="273">
        <f t="shared" si="60"/>
        <v>0</v>
      </c>
      <c r="AV59" s="273">
        <f t="shared" si="61"/>
        <v>0</v>
      </c>
      <c r="AW59" s="273">
        <f t="shared" si="62"/>
        <v>0</v>
      </c>
      <c r="AX59" s="274">
        <f t="shared" si="63"/>
        <v>0</v>
      </c>
      <c r="AY59" s="332">
        <f t="shared" si="18"/>
        <v>115762500</v>
      </c>
      <c r="AZ59" s="327">
        <f t="shared" si="77"/>
        <v>115762500</v>
      </c>
      <c r="BA59" s="273">
        <f t="shared" si="64"/>
        <v>0</v>
      </c>
      <c r="BB59" s="273">
        <f t="shared" si="65"/>
        <v>0</v>
      </c>
      <c r="BC59" s="273">
        <f t="shared" si="66"/>
        <v>0</v>
      </c>
      <c r="BD59" s="273">
        <f t="shared" si="67"/>
        <v>0</v>
      </c>
      <c r="BE59" s="273">
        <f t="shared" si="68"/>
        <v>0</v>
      </c>
      <c r="BF59" s="273">
        <f t="shared" si="69"/>
        <v>0</v>
      </c>
      <c r="BG59" s="273">
        <f t="shared" si="70"/>
        <v>0</v>
      </c>
      <c r="BH59" s="273">
        <f t="shared" si="71"/>
        <v>0</v>
      </c>
      <c r="BI59" s="273">
        <f t="shared" si="72"/>
        <v>0</v>
      </c>
      <c r="BJ59" s="273">
        <f t="shared" si="73"/>
        <v>0</v>
      </c>
      <c r="BK59" s="274">
        <f t="shared" si="74"/>
        <v>0</v>
      </c>
    </row>
    <row r="60" spans="1:63" s="248" customFormat="1" ht="19.899999999999999" thickBot="1">
      <c r="A60" s="684"/>
      <c r="B60" s="681"/>
      <c r="C60" s="681"/>
      <c r="D60" s="681"/>
      <c r="E60" s="681"/>
      <c r="F60" s="681"/>
      <c r="G60" s="329" t="s">
        <v>1441</v>
      </c>
      <c r="H60" s="330" t="s">
        <v>1442</v>
      </c>
      <c r="I60" s="329" t="s">
        <v>1443</v>
      </c>
      <c r="J60" s="331" t="s">
        <v>1442</v>
      </c>
      <c r="K60" s="264">
        <f t="shared" si="12"/>
        <v>47287500000</v>
      </c>
      <c r="L60" s="323">
        <f t="shared" ref="L60" si="173">SUM(M60:X60)</f>
        <v>0</v>
      </c>
      <c r="M60" s="327"/>
      <c r="N60" s="273"/>
      <c r="O60" s="273"/>
      <c r="P60" s="273"/>
      <c r="Q60" s="273"/>
      <c r="R60" s="273"/>
      <c r="S60" s="273"/>
      <c r="T60" s="273"/>
      <c r="U60" s="273"/>
      <c r="V60" s="273"/>
      <c r="W60" s="273"/>
      <c r="X60" s="274"/>
      <c r="Y60" s="332">
        <f t="shared" ref="Y60" si="174">SUM(Z60:AK60)</f>
        <v>15000000000</v>
      </c>
      <c r="Z60" s="327">
        <f t="shared" si="131"/>
        <v>0</v>
      </c>
      <c r="AA60" s="273">
        <f t="shared" si="79"/>
        <v>0</v>
      </c>
      <c r="AB60" s="273">
        <f t="shared" si="80"/>
        <v>0</v>
      </c>
      <c r="AC60" s="273">
        <f t="shared" si="81"/>
        <v>0</v>
      </c>
      <c r="AD60" s="273">
        <f t="shared" si="82"/>
        <v>0</v>
      </c>
      <c r="AE60" s="273">
        <f t="shared" si="83"/>
        <v>0</v>
      </c>
      <c r="AF60" s="273">
        <f t="shared" si="84"/>
        <v>0</v>
      </c>
      <c r="AG60" s="273">
        <f t="shared" si="85"/>
        <v>0</v>
      </c>
      <c r="AH60" s="273">
        <f t="shared" si="86"/>
        <v>0</v>
      </c>
      <c r="AI60" s="273">
        <f t="shared" si="87"/>
        <v>0</v>
      </c>
      <c r="AJ60" s="273">
        <f t="shared" si="88"/>
        <v>0</v>
      </c>
      <c r="AK60" s="274">
        <v>15000000000</v>
      </c>
      <c r="AL60" s="332">
        <f t="shared" ref="AL60" si="175">SUM(AM60:AX60)</f>
        <v>15750000000</v>
      </c>
      <c r="AM60" s="327">
        <f t="shared" si="76"/>
        <v>0</v>
      </c>
      <c r="AN60" s="273">
        <f t="shared" si="53"/>
        <v>0</v>
      </c>
      <c r="AO60" s="273">
        <f t="shared" si="54"/>
        <v>0</v>
      </c>
      <c r="AP60" s="273">
        <f t="shared" si="55"/>
        <v>0</v>
      </c>
      <c r="AQ60" s="273">
        <f t="shared" si="56"/>
        <v>0</v>
      </c>
      <c r="AR60" s="273">
        <f t="shared" si="57"/>
        <v>0</v>
      </c>
      <c r="AS60" s="273">
        <f t="shared" si="58"/>
        <v>0</v>
      </c>
      <c r="AT60" s="273">
        <f t="shared" si="59"/>
        <v>0</v>
      </c>
      <c r="AU60" s="273">
        <f t="shared" si="60"/>
        <v>0</v>
      </c>
      <c r="AV60" s="273">
        <f t="shared" si="61"/>
        <v>0</v>
      </c>
      <c r="AW60" s="273">
        <f t="shared" si="62"/>
        <v>0</v>
      </c>
      <c r="AX60" s="274">
        <f t="shared" si="63"/>
        <v>15750000000</v>
      </c>
      <c r="AY60" s="332">
        <f t="shared" ref="AY60" si="176">SUM(AZ60:BK60)</f>
        <v>16537500000</v>
      </c>
      <c r="AZ60" s="327">
        <f t="shared" si="77"/>
        <v>0</v>
      </c>
      <c r="BA60" s="273">
        <f t="shared" si="64"/>
        <v>0</v>
      </c>
      <c r="BB60" s="273">
        <f t="shared" si="65"/>
        <v>0</v>
      </c>
      <c r="BC60" s="273">
        <f t="shared" si="66"/>
        <v>0</v>
      </c>
      <c r="BD60" s="273">
        <f t="shared" si="67"/>
        <v>0</v>
      </c>
      <c r="BE60" s="273">
        <f t="shared" si="68"/>
        <v>0</v>
      </c>
      <c r="BF60" s="273">
        <f t="shared" si="69"/>
        <v>0</v>
      </c>
      <c r="BG60" s="273">
        <f t="shared" si="70"/>
        <v>0</v>
      </c>
      <c r="BH60" s="273">
        <f t="shared" si="71"/>
        <v>0</v>
      </c>
      <c r="BI60" s="273">
        <f t="shared" si="72"/>
        <v>0</v>
      </c>
      <c r="BJ60" s="273">
        <f t="shared" si="73"/>
        <v>0</v>
      </c>
      <c r="BK60" s="274">
        <f t="shared" si="74"/>
        <v>16537500000</v>
      </c>
    </row>
    <row r="61" spans="1:63" s="248" customFormat="1" ht="19.899999999999999" thickBot="1">
      <c r="A61" s="684"/>
      <c r="B61" s="681"/>
      <c r="C61" s="681"/>
      <c r="D61" s="681"/>
      <c r="E61" s="681"/>
      <c r="F61" s="681"/>
      <c r="G61" s="254">
        <v>4301004</v>
      </c>
      <c r="H61" s="255" t="s">
        <v>372</v>
      </c>
      <c r="I61" s="254">
        <v>430100400</v>
      </c>
      <c r="J61" s="256" t="s">
        <v>373</v>
      </c>
      <c r="K61" s="264">
        <f t="shared" si="12"/>
        <v>215506250</v>
      </c>
      <c r="L61" s="323">
        <f t="shared" si="14"/>
        <v>50000000</v>
      </c>
      <c r="M61" s="327">
        <v>50000000</v>
      </c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4"/>
      <c r="Y61" s="332">
        <f t="shared" si="15"/>
        <v>52500000</v>
      </c>
      <c r="Z61" s="327">
        <f t="shared" si="131"/>
        <v>52500000</v>
      </c>
      <c r="AA61" s="273">
        <f t="shared" si="79"/>
        <v>0</v>
      </c>
      <c r="AB61" s="273">
        <f t="shared" si="80"/>
        <v>0</v>
      </c>
      <c r="AC61" s="273">
        <f t="shared" si="81"/>
        <v>0</v>
      </c>
      <c r="AD61" s="273">
        <f t="shared" si="82"/>
        <v>0</v>
      </c>
      <c r="AE61" s="273">
        <f t="shared" si="83"/>
        <v>0</v>
      </c>
      <c r="AF61" s="273">
        <f t="shared" si="84"/>
        <v>0</v>
      </c>
      <c r="AG61" s="273">
        <f t="shared" si="85"/>
        <v>0</v>
      </c>
      <c r="AH61" s="273">
        <f t="shared" si="86"/>
        <v>0</v>
      </c>
      <c r="AI61" s="273">
        <f t="shared" si="87"/>
        <v>0</v>
      </c>
      <c r="AJ61" s="273">
        <f t="shared" si="88"/>
        <v>0</v>
      </c>
      <c r="AK61" s="274">
        <f t="shared" si="89"/>
        <v>0</v>
      </c>
      <c r="AL61" s="332">
        <f t="shared" si="17"/>
        <v>55125000</v>
      </c>
      <c r="AM61" s="327">
        <f t="shared" si="76"/>
        <v>55125000</v>
      </c>
      <c r="AN61" s="273">
        <f t="shared" si="53"/>
        <v>0</v>
      </c>
      <c r="AO61" s="273">
        <f t="shared" si="54"/>
        <v>0</v>
      </c>
      <c r="AP61" s="273">
        <f t="shared" si="55"/>
        <v>0</v>
      </c>
      <c r="AQ61" s="273">
        <f t="shared" si="56"/>
        <v>0</v>
      </c>
      <c r="AR61" s="273">
        <f t="shared" si="57"/>
        <v>0</v>
      </c>
      <c r="AS61" s="273">
        <f t="shared" si="58"/>
        <v>0</v>
      </c>
      <c r="AT61" s="273">
        <f t="shared" si="59"/>
        <v>0</v>
      </c>
      <c r="AU61" s="273">
        <f t="shared" si="60"/>
        <v>0</v>
      </c>
      <c r="AV61" s="273">
        <f t="shared" si="61"/>
        <v>0</v>
      </c>
      <c r="AW61" s="273">
        <f t="shared" si="62"/>
        <v>0</v>
      </c>
      <c r="AX61" s="274">
        <f t="shared" si="63"/>
        <v>0</v>
      </c>
      <c r="AY61" s="332">
        <f t="shared" si="18"/>
        <v>57881250</v>
      </c>
      <c r="AZ61" s="327">
        <f t="shared" si="77"/>
        <v>57881250</v>
      </c>
      <c r="BA61" s="273">
        <f t="shared" si="64"/>
        <v>0</v>
      </c>
      <c r="BB61" s="273">
        <f t="shared" si="65"/>
        <v>0</v>
      </c>
      <c r="BC61" s="273">
        <f t="shared" si="66"/>
        <v>0</v>
      </c>
      <c r="BD61" s="273">
        <f t="shared" si="67"/>
        <v>0</v>
      </c>
      <c r="BE61" s="273">
        <f t="shared" si="68"/>
        <v>0</v>
      </c>
      <c r="BF61" s="273">
        <f t="shared" si="69"/>
        <v>0</v>
      </c>
      <c r="BG61" s="273">
        <f t="shared" si="70"/>
        <v>0</v>
      </c>
      <c r="BH61" s="273">
        <f t="shared" si="71"/>
        <v>0</v>
      </c>
      <c r="BI61" s="273">
        <f t="shared" si="72"/>
        <v>0</v>
      </c>
      <c r="BJ61" s="273">
        <f t="shared" si="73"/>
        <v>0</v>
      </c>
      <c r="BK61" s="274">
        <f t="shared" si="74"/>
        <v>0</v>
      </c>
    </row>
    <row r="62" spans="1:63" ht="19.899999999999999" thickBot="1">
      <c r="A62" s="684"/>
      <c r="B62" s="681"/>
      <c r="C62" s="681"/>
      <c r="D62" s="681"/>
      <c r="E62" s="681"/>
      <c r="F62" s="681"/>
      <c r="G62" s="254">
        <v>4301001</v>
      </c>
      <c r="H62" s="255" t="s">
        <v>971</v>
      </c>
      <c r="I62" s="254">
        <v>430100101</v>
      </c>
      <c r="J62" s="256" t="s">
        <v>1444</v>
      </c>
      <c r="K62" s="264">
        <f t="shared" si="12"/>
        <v>172405000</v>
      </c>
      <c r="L62" s="323">
        <f t="shared" si="14"/>
        <v>40000000</v>
      </c>
      <c r="M62" s="327">
        <v>40000000</v>
      </c>
      <c r="N62" s="273"/>
      <c r="O62" s="273"/>
      <c r="P62" s="273"/>
      <c r="Q62" s="273"/>
      <c r="R62" s="273"/>
      <c r="S62" s="273"/>
      <c r="T62" s="273"/>
      <c r="U62" s="273"/>
      <c r="V62" s="273"/>
      <c r="W62" s="273"/>
      <c r="X62" s="274"/>
      <c r="Y62" s="332">
        <f t="shared" si="15"/>
        <v>42000000</v>
      </c>
      <c r="Z62" s="327">
        <f t="shared" si="131"/>
        <v>42000000</v>
      </c>
      <c r="AA62" s="273">
        <f t="shared" si="79"/>
        <v>0</v>
      </c>
      <c r="AB62" s="273">
        <f t="shared" si="80"/>
        <v>0</v>
      </c>
      <c r="AC62" s="273">
        <f t="shared" si="81"/>
        <v>0</v>
      </c>
      <c r="AD62" s="273">
        <f t="shared" si="82"/>
        <v>0</v>
      </c>
      <c r="AE62" s="273">
        <f t="shared" si="83"/>
        <v>0</v>
      </c>
      <c r="AF62" s="273">
        <f t="shared" si="84"/>
        <v>0</v>
      </c>
      <c r="AG62" s="273">
        <f t="shared" si="85"/>
        <v>0</v>
      </c>
      <c r="AH62" s="273">
        <f t="shared" si="86"/>
        <v>0</v>
      </c>
      <c r="AI62" s="273">
        <f t="shared" si="87"/>
        <v>0</v>
      </c>
      <c r="AJ62" s="273">
        <f t="shared" si="88"/>
        <v>0</v>
      </c>
      <c r="AK62" s="274">
        <f t="shared" si="89"/>
        <v>0</v>
      </c>
      <c r="AL62" s="332">
        <f t="shared" si="17"/>
        <v>44100000</v>
      </c>
      <c r="AM62" s="327">
        <f t="shared" si="76"/>
        <v>44100000</v>
      </c>
      <c r="AN62" s="273">
        <f t="shared" si="53"/>
        <v>0</v>
      </c>
      <c r="AO62" s="273">
        <f t="shared" si="54"/>
        <v>0</v>
      </c>
      <c r="AP62" s="273">
        <f t="shared" si="55"/>
        <v>0</v>
      </c>
      <c r="AQ62" s="273">
        <f t="shared" si="56"/>
        <v>0</v>
      </c>
      <c r="AR62" s="273">
        <f t="shared" si="57"/>
        <v>0</v>
      </c>
      <c r="AS62" s="273">
        <f t="shared" si="58"/>
        <v>0</v>
      </c>
      <c r="AT62" s="273">
        <f t="shared" si="59"/>
        <v>0</v>
      </c>
      <c r="AU62" s="273">
        <f t="shared" si="60"/>
        <v>0</v>
      </c>
      <c r="AV62" s="273">
        <f t="shared" si="61"/>
        <v>0</v>
      </c>
      <c r="AW62" s="273">
        <f t="shared" si="62"/>
        <v>0</v>
      </c>
      <c r="AX62" s="274">
        <f t="shared" si="63"/>
        <v>0</v>
      </c>
      <c r="AY62" s="332">
        <f t="shared" si="18"/>
        <v>46305000</v>
      </c>
      <c r="AZ62" s="327">
        <f t="shared" si="77"/>
        <v>46305000</v>
      </c>
      <c r="BA62" s="273">
        <f t="shared" si="64"/>
        <v>0</v>
      </c>
      <c r="BB62" s="273">
        <f t="shared" si="65"/>
        <v>0</v>
      </c>
      <c r="BC62" s="273">
        <f t="shared" si="66"/>
        <v>0</v>
      </c>
      <c r="BD62" s="273">
        <f t="shared" si="67"/>
        <v>0</v>
      </c>
      <c r="BE62" s="273">
        <f t="shared" si="68"/>
        <v>0</v>
      </c>
      <c r="BF62" s="273">
        <f t="shared" si="69"/>
        <v>0</v>
      </c>
      <c r="BG62" s="273">
        <f t="shared" si="70"/>
        <v>0</v>
      </c>
      <c r="BH62" s="273">
        <f t="shared" si="71"/>
        <v>0</v>
      </c>
      <c r="BI62" s="273">
        <f t="shared" si="72"/>
        <v>0</v>
      </c>
      <c r="BJ62" s="273">
        <f t="shared" si="73"/>
        <v>0</v>
      </c>
      <c r="BK62" s="274">
        <f t="shared" si="74"/>
        <v>0</v>
      </c>
    </row>
    <row r="63" spans="1:63" ht="19.899999999999999" thickBot="1">
      <c r="A63" s="684"/>
      <c r="B63" s="681"/>
      <c r="C63" s="681"/>
      <c r="D63" s="681"/>
      <c r="E63" s="681"/>
      <c r="F63" s="681"/>
      <c r="G63" s="254">
        <v>4301002</v>
      </c>
      <c r="H63" s="255" t="s">
        <v>971</v>
      </c>
      <c r="I63" s="254">
        <v>430100102</v>
      </c>
      <c r="J63" s="256" t="s">
        <v>973</v>
      </c>
      <c r="K63" s="264">
        <f t="shared" si="12"/>
        <v>431012500</v>
      </c>
      <c r="L63" s="323">
        <f t="shared" si="14"/>
        <v>100000000</v>
      </c>
      <c r="M63" s="327">
        <v>50000000</v>
      </c>
      <c r="N63" s="273"/>
      <c r="O63" s="273"/>
      <c r="P63" s="273"/>
      <c r="Q63" s="273"/>
      <c r="R63" s="273">
        <v>50000000</v>
      </c>
      <c r="S63" s="273"/>
      <c r="T63" s="273"/>
      <c r="U63" s="273"/>
      <c r="V63" s="273"/>
      <c r="W63" s="273"/>
      <c r="X63" s="274"/>
      <c r="Y63" s="332">
        <f t="shared" si="15"/>
        <v>105000000</v>
      </c>
      <c r="Z63" s="327">
        <f t="shared" si="131"/>
        <v>52500000</v>
      </c>
      <c r="AA63" s="273">
        <f t="shared" si="79"/>
        <v>0</v>
      </c>
      <c r="AB63" s="273">
        <f t="shared" si="80"/>
        <v>0</v>
      </c>
      <c r="AC63" s="273">
        <f t="shared" si="81"/>
        <v>0</v>
      </c>
      <c r="AD63" s="273">
        <f t="shared" si="82"/>
        <v>0</v>
      </c>
      <c r="AE63" s="273">
        <f t="shared" si="83"/>
        <v>52500000</v>
      </c>
      <c r="AF63" s="273">
        <f t="shared" si="84"/>
        <v>0</v>
      </c>
      <c r="AG63" s="273">
        <f t="shared" si="85"/>
        <v>0</v>
      </c>
      <c r="AH63" s="273">
        <f t="shared" si="86"/>
        <v>0</v>
      </c>
      <c r="AI63" s="273">
        <f t="shared" si="87"/>
        <v>0</v>
      </c>
      <c r="AJ63" s="273">
        <f t="shared" si="88"/>
        <v>0</v>
      </c>
      <c r="AK63" s="274">
        <f t="shared" si="89"/>
        <v>0</v>
      </c>
      <c r="AL63" s="332">
        <f t="shared" si="17"/>
        <v>110250000</v>
      </c>
      <c r="AM63" s="327">
        <f t="shared" si="76"/>
        <v>55125000</v>
      </c>
      <c r="AN63" s="273">
        <f t="shared" si="53"/>
        <v>0</v>
      </c>
      <c r="AO63" s="273">
        <f t="shared" si="54"/>
        <v>0</v>
      </c>
      <c r="AP63" s="273">
        <f t="shared" si="55"/>
        <v>0</v>
      </c>
      <c r="AQ63" s="273">
        <f t="shared" si="56"/>
        <v>0</v>
      </c>
      <c r="AR63" s="273">
        <f t="shared" si="57"/>
        <v>55125000</v>
      </c>
      <c r="AS63" s="273">
        <f t="shared" si="58"/>
        <v>0</v>
      </c>
      <c r="AT63" s="273">
        <f t="shared" si="59"/>
        <v>0</v>
      </c>
      <c r="AU63" s="273">
        <f t="shared" si="60"/>
        <v>0</v>
      </c>
      <c r="AV63" s="273">
        <f t="shared" si="61"/>
        <v>0</v>
      </c>
      <c r="AW63" s="273">
        <f t="shared" si="62"/>
        <v>0</v>
      </c>
      <c r="AX63" s="274">
        <f t="shared" si="63"/>
        <v>0</v>
      </c>
      <c r="AY63" s="332">
        <f t="shared" si="18"/>
        <v>115762500</v>
      </c>
      <c r="AZ63" s="327">
        <f t="shared" si="77"/>
        <v>57881250</v>
      </c>
      <c r="BA63" s="273">
        <f t="shared" si="64"/>
        <v>0</v>
      </c>
      <c r="BB63" s="273">
        <f t="shared" si="65"/>
        <v>0</v>
      </c>
      <c r="BC63" s="273">
        <f t="shared" si="66"/>
        <v>0</v>
      </c>
      <c r="BD63" s="273">
        <f t="shared" si="67"/>
        <v>0</v>
      </c>
      <c r="BE63" s="273">
        <f t="shared" si="68"/>
        <v>57881250</v>
      </c>
      <c r="BF63" s="273">
        <f t="shared" si="69"/>
        <v>0</v>
      </c>
      <c r="BG63" s="273">
        <f t="shared" si="70"/>
        <v>0</v>
      </c>
      <c r="BH63" s="273">
        <f t="shared" si="71"/>
        <v>0</v>
      </c>
      <c r="BI63" s="273">
        <f t="shared" si="72"/>
        <v>0</v>
      </c>
      <c r="BJ63" s="273">
        <f t="shared" si="73"/>
        <v>0</v>
      </c>
      <c r="BK63" s="274">
        <f t="shared" si="74"/>
        <v>0</v>
      </c>
    </row>
    <row r="64" spans="1:63" ht="20.45" customHeight="1" thickBot="1">
      <c r="A64" s="684"/>
      <c r="B64" s="681"/>
      <c r="C64" s="681"/>
      <c r="D64" s="681"/>
      <c r="E64" s="681">
        <v>4302</v>
      </c>
      <c r="F64" s="681" t="s">
        <v>492</v>
      </c>
      <c r="G64" s="254">
        <v>4302075</v>
      </c>
      <c r="H64" s="255" t="s">
        <v>1445</v>
      </c>
      <c r="I64" s="254">
        <v>430207501</v>
      </c>
      <c r="J64" s="256" t="s">
        <v>1446</v>
      </c>
      <c r="K64" s="264">
        <f t="shared" ref="K64:K122" si="177">+L64+Y64+AL64+AY64</f>
        <v>206886000</v>
      </c>
      <c r="L64" s="323">
        <f t="shared" si="14"/>
        <v>48000000</v>
      </c>
      <c r="M64" s="327">
        <v>48000000</v>
      </c>
      <c r="N64" s="273"/>
      <c r="O64" s="273"/>
      <c r="P64" s="273"/>
      <c r="Q64" s="273"/>
      <c r="R64" s="273"/>
      <c r="S64" s="273"/>
      <c r="T64" s="273"/>
      <c r="U64" s="273"/>
      <c r="V64" s="273"/>
      <c r="W64" s="273"/>
      <c r="X64" s="274"/>
      <c r="Y64" s="332">
        <f t="shared" si="15"/>
        <v>50400000</v>
      </c>
      <c r="Z64" s="327">
        <f t="shared" si="131"/>
        <v>50400000</v>
      </c>
      <c r="AA64" s="273">
        <f t="shared" si="79"/>
        <v>0</v>
      </c>
      <c r="AB64" s="273">
        <f t="shared" si="80"/>
        <v>0</v>
      </c>
      <c r="AC64" s="273">
        <f t="shared" si="81"/>
        <v>0</v>
      </c>
      <c r="AD64" s="273">
        <f t="shared" si="82"/>
        <v>0</v>
      </c>
      <c r="AE64" s="273">
        <f t="shared" si="83"/>
        <v>0</v>
      </c>
      <c r="AF64" s="273">
        <f t="shared" si="84"/>
        <v>0</v>
      </c>
      <c r="AG64" s="273">
        <f t="shared" si="85"/>
        <v>0</v>
      </c>
      <c r="AH64" s="273">
        <f t="shared" si="86"/>
        <v>0</v>
      </c>
      <c r="AI64" s="273">
        <f t="shared" si="87"/>
        <v>0</v>
      </c>
      <c r="AJ64" s="273">
        <f t="shared" si="88"/>
        <v>0</v>
      </c>
      <c r="AK64" s="274">
        <f t="shared" si="89"/>
        <v>0</v>
      </c>
      <c r="AL64" s="332">
        <f t="shared" si="17"/>
        <v>52920000</v>
      </c>
      <c r="AM64" s="327">
        <f t="shared" si="76"/>
        <v>52920000</v>
      </c>
      <c r="AN64" s="273">
        <f t="shared" si="53"/>
        <v>0</v>
      </c>
      <c r="AO64" s="273">
        <f t="shared" si="54"/>
        <v>0</v>
      </c>
      <c r="AP64" s="273">
        <f t="shared" si="55"/>
        <v>0</v>
      </c>
      <c r="AQ64" s="273">
        <f t="shared" si="56"/>
        <v>0</v>
      </c>
      <c r="AR64" s="273">
        <f t="shared" si="57"/>
        <v>0</v>
      </c>
      <c r="AS64" s="273">
        <f t="shared" si="58"/>
        <v>0</v>
      </c>
      <c r="AT64" s="273">
        <f t="shared" si="59"/>
        <v>0</v>
      </c>
      <c r="AU64" s="273">
        <f t="shared" si="60"/>
        <v>0</v>
      </c>
      <c r="AV64" s="273">
        <f t="shared" si="61"/>
        <v>0</v>
      </c>
      <c r="AW64" s="273">
        <f t="shared" si="62"/>
        <v>0</v>
      </c>
      <c r="AX64" s="274">
        <f t="shared" si="63"/>
        <v>0</v>
      </c>
      <c r="AY64" s="332">
        <f t="shared" si="18"/>
        <v>55566000</v>
      </c>
      <c r="AZ64" s="327">
        <f t="shared" si="77"/>
        <v>55566000</v>
      </c>
      <c r="BA64" s="273">
        <f t="shared" si="64"/>
        <v>0</v>
      </c>
      <c r="BB64" s="273">
        <f t="shared" si="65"/>
        <v>0</v>
      </c>
      <c r="BC64" s="273">
        <f t="shared" si="66"/>
        <v>0</v>
      </c>
      <c r="BD64" s="273">
        <f t="shared" si="67"/>
        <v>0</v>
      </c>
      <c r="BE64" s="273">
        <f t="shared" si="68"/>
        <v>0</v>
      </c>
      <c r="BF64" s="273">
        <f t="shared" si="69"/>
        <v>0</v>
      </c>
      <c r="BG64" s="273">
        <f t="shared" si="70"/>
        <v>0</v>
      </c>
      <c r="BH64" s="273">
        <f t="shared" si="71"/>
        <v>0</v>
      </c>
      <c r="BI64" s="273">
        <f t="shared" si="72"/>
        <v>0</v>
      </c>
      <c r="BJ64" s="273">
        <f t="shared" si="73"/>
        <v>0</v>
      </c>
      <c r="BK64" s="274">
        <f t="shared" si="74"/>
        <v>0</v>
      </c>
    </row>
    <row r="65" spans="1:63" ht="10.15" thickBot="1">
      <c r="A65" s="699"/>
      <c r="B65" s="701"/>
      <c r="C65" s="701"/>
      <c r="D65" s="701"/>
      <c r="E65" s="701"/>
      <c r="F65" s="701"/>
      <c r="G65" s="257">
        <v>4302001</v>
      </c>
      <c r="H65" s="258" t="s">
        <v>493</v>
      </c>
      <c r="I65" s="257">
        <v>430200100</v>
      </c>
      <c r="J65" s="259" t="s">
        <v>494</v>
      </c>
      <c r="K65" s="264">
        <f t="shared" si="177"/>
        <v>206886000</v>
      </c>
      <c r="L65" s="323">
        <f t="shared" si="14"/>
        <v>48000000</v>
      </c>
      <c r="M65" s="344">
        <v>48000000</v>
      </c>
      <c r="N65" s="345"/>
      <c r="O65" s="345"/>
      <c r="P65" s="345"/>
      <c r="Q65" s="345"/>
      <c r="R65" s="345"/>
      <c r="S65" s="345"/>
      <c r="T65" s="345"/>
      <c r="U65" s="345"/>
      <c r="V65" s="345"/>
      <c r="W65" s="345"/>
      <c r="X65" s="346"/>
      <c r="Y65" s="332">
        <f t="shared" si="15"/>
        <v>50400000</v>
      </c>
      <c r="Z65" s="344">
        <f t="shared" si="131"/>
        <v>50400000</v>
      </c>
      <c r="AA65" s="345">
        <f t="shared" si="79"/>
        <v>0</v>
      </c>
      <c r="AB65" s="345">
        <f t="shared" si="80"/>
        <v>0</v>
      </c>
      <c r="AC65" s="345">
        <f t="shared" si="81"/>
        <v>0</v>
      </c>
      <c r="AD65" s="345">
        <f t="shared" si="82"/>
        <v>0</v>
      </c>
      <c r="AE65" s="345">
        <f t="shared" si="83"/>
        <v>0</v>
      </c>
      <c r="AF65" s="345">
        <f t="shared" si="84"/>
        <v>0</v>
      </c>
      <c r="AG65" s="345">
        <f t="shared" si="85"/>
        <v>0</v>
      </c>
      <c r="AH65" s="345">
        <f t="shared" si="86"/>
        <v>0</v>
      </c>
      <c r="AI65" s="345">
        <f t="shared" si="87"/>
        <v>0</v>
      </c>
      <c r="AJ65" s="345">
        <f t="shared" si="88"/>
        <v>0</v>
      </c>
      <c r="AK65" s="346">
        <f t="shared" si="89"/>
        <v>0</v>
      </c>
      <c r="AL65" s="332">
        <f t="shared" si="17"/>
        <v>52920000</v>
      </c>
      <c r="AM65" s="328">
        <f t="shared" si="76"/>
        <v>52920000</v>
      </c>
      <c r="AN65" s="276">
        <f t="shared" si="53"/>
        <v>0</v>
      </c>
      <c r="AO65" s="276">
        <f t="shared" si="54"/>
        <v>0</v>
      </c>
      <c r="AP65" s="276">
        <f t="shared" si="55"/>
        <v>0</v>
      </c>
      <c r="AQ65" s="276">
        <f t="shared" si="56"/>
        <v>0</v>
      </c>
      <c r="AR65" s="276">
        <f t="shared" si="57"/>
        <v>0</v>
      </c>
      <c r="AS65" s="276">
        <f t="shared" si="58"/>
        <v>0</v>
      </c>
      <c r="AT65" s="276">
        <f t="shared" si="59"/>
        <v>0</v>
      </c>
      <c r="AU65" s="276">
        <f t="shared" si="60"/>
        <v>0</v>
      </c>
      <c r="AV65" s="276">
        <f t="shared" si="61"/>
        <v>0</v>
      </c>
      <c r="AW65" s="276">
        <f t="shared" si="62"/>
        <v>0</v>
      </c>
      <c r="AX65" s="277">
        <f t="shared" si="63"/>
        <v>0</v>
      </c>
      <c r="AY65" s="332">
        <f t="shared" si="18"/>
        <v>55566000</v>
      </c>
      <c r="AZ65" s="328">
        <f t="shared" si="77"/>
        <v>55566000</v>
      </c>
      <c r="BA65" s="276">
        <f t="shared" si="64"/>
        <v>0</v>
      </c>
      <c r="BB65" s="276">
        <f t="shared" si="65"/>
        <v>0</v>
      </c>
      <c r="BC65" s="276">
        <f t="shared" si="66"/>
        <v>0</v>
      </c>
      <c r="BD65" s="276">
        <f t="shared" si="67"/>
        <v>0</v>
      </c>
      <c r="BE65" s="276">
        <f t="shared" si="68"/>
        <v>0</v>
      </c>
      <c r="BF65" s="276">
        <f t="shared" si="69"/>
        <v>0</v>
      </c>
      <c r="BG65" s="276">
        <f t="shared" si="70"/>
        <v>0</v>
      </c>
      <c r="BH65" s="276">
        <f t="shared" si="71"/>
        <v>0</v>
      </c>
      <c r="BI65" s="276">
        <f t="shared" si="72"/>
        <v>0</v>
      </c>
      <c r="BJ65" s="276">
        <f t="shared" si="73"/>
        <v>0</v>
      </c>
      <c r="BK65" s="277">
        <f t="shared" si="74"/>
        <v>0</v>
      </c>
    </row>
    <row r="66" spans="1:63" ht="20.45" customHeight="1" thickBot="1">
      <c r="A66" s="705" t="s">
        <v>1447</v>
      </c>
      <c r="B66" s="702" t="s">
        <v>1448</v>
      </c>
      <c r="C66" s="691">
        <v>41</v>
      </c>
      <c r="D66" s="691" t="s">
        <v>1415</v>
      </c>
      <c r="E66" s="691">
        <v>4102</v>
      </c>
      <c r="F66" s="691" t="s">
        <v>1449</v>
      </c>
      <c r="G66" s="299">
        <v>4102001</v>
      </c>
      <c r="H66" s="300" t="s">
        <v>879</v>
      </c>
      <c r="I66" s="299">
        <v>410200100</v>
      </c>
      <c r="J66" s="301" t="s">
        <v>881</v>
      </c>
      <c r="K66" s="264">
        <f t="shared" si="177"/>
        <v>422392250</v>
      </c>
      <c r="L66" s="323">
        <f t="shared" si="14"/>
        <v>98000000</v>
      </c>
      <c r="M66" s="316">
        <v>48000000</v>
      </c>
      <c r="N66" s="351"/>
      <c r="O66" s="351"/>
      <c r="P66" s="351"/>
      <c r="Q66" s="351"/>
      <c r="R66" s="351"/>
      <c r="S66" s="351">
        <v>50000000</v>
      </c>
      <c r="T66" s="351"/>
      <c r="U66" s="351"/>
      <c r="V66" s="351"/>
      <c r="W66" s="351"/>
      <c r="X66" s="352"/>
      <c r="Y66" s="332">
        <f t="shared" si="15"/>
        <v>102900000</v>
      </c>
      <c r="Z66" s="316">
        <f>+M66*1.05</f>
        <v>50400000</v>
      </c>
      <c r="AA66" s="351">
        <f t="shared" si="79"/>
        <v>0</v>
      </c>
      <c r="AB66" s="351">
        <f t="shared" si="80"/>
        <v>0</v>
      </c>
      <c r="AC66" s="351">
        <f t="shared" si="81"/>
        <v>0</v>
      </c>
      <c r="AD66" s="351">
        <f t="shared" si="82"/>
        <v>0</v>
      </c>
      <c r="AE66" s="351">
        <f t="shared" si="83"/>
        <v>0</v>
      </c>
      <c r="AF66" s="351">
        <f t="shared" si="84"/>
        <v>52500000</v>
      </c>
      <c r="AG66" s="351">
        <f t="shared" si="85"/>
        <v>0</v>
      </c>
      <c r="AH66" s="351">
        <f t="shared" si="86"/>
        <v>0</v>
      </c>
      <c r="AI66" s="351">
        <f t="shared" si="87"/>
        <v>0</v>
      </c>
      <c r="AJ66" s="351">
        <f t="shared" si="88"/>
        <v>0</v>
      </c>
      <c r="AK66" s="352">
        <f t="shared" si="89"/>
        <v>0</v>
      </c>
      <c r="AL66" s="285">
        <f t="shared" si="17"/>
        <v>108045000</v>
      </c>
      <c r="AM66" s="316">
        <f>+Z66*1.05</f>
        <v>52920000</v>
      </c>
      <c r="AN66" s="351">
        <f t="shared" si="53"/>
        <v>0</v>
      </c>
      <c r="AO66" s="351">
        <f t="shared" si="54"/>
        <v>0</v>
      </c>
      <c r="AP66" s="351">
        <f t="shared" si="55"/>
        <v>0</v>
      </c>
      <c r="AQ66" s="351">
        <f t="shared" si="56"/>
        <v>0</v>
      </c>
      <c r="AR66" s="351">
        <f t="shared" si="57"/>
        <v>0</v>
      </c>
      <c r="AS66" s="351">
        <f t="shared" si="58"/>
        <v>55125000</v>
      </c>
      <c r="AT66" s="351">
        <f t="shared" si="59"/>
        <v>0</v>
      </c>
      <c r="AU66" s="351">
        <f t="shared" si="60"/>
        <v>0</v>
      </c>
      <c r="AV66" s="351">
        <f t="shared" si="61"/>
        <v>0</v>
      </c>
      <c r="AW66" s="351">
        <f t="shared" si="62"/>
        <v>0</v>
      </c>
      <c r="AX66" s="352">
        <f t="shared" ref="AX66:AX122" si="178">+AK66*1.05</f>
        <v>0</v>
      </c>
      <c r="AY66" s="264">
        <f t="shared" si="18"/>
        <v>113447250</v>
      </c>
      <c r="AZ66" s="316">
        <f>+AM66*1.05</f>
        <v>55566000</v>
      </c>
      <c r="BA66" s="351">
        <f t="shared" si="64"/>
        <v>0</v>
      </c>
      <c r="BB66" s="351">
        <f t="shared" si="65"/>
        <v>0</v>
      </c>
      <c r="BC66" s="351">
        <f t="shared" si="66"/>
        <v>0</v>
      </c>
      <c r="BD66" s="351">
        <f t="shared" si="67"/>
        <v>0</v>
      </c>
      <c r="BE66" s="351">
        <f t="shared" si="68"/>
        <v>0</v>
      </c>
      <c r="BF66" s="351">
        <f t="shared" si="69"/>
        <v>57881250</v>
      </c>
      <c r="BG66" s="351">
        <f t="shared" si="70"/>
        <v>0</v>
      </c>
      <c r="BH66" s="351">
        <f t="shared" si="71"/>
        <v>0</v>
      </c>
      <c r="BI66" s="351">
        <f t="shared" si="72"/>
        <v>0</v>
      </c>
      <c r="BJ66" s="351">
        <f t="shared" si="73"/>
        <v>0</v>
      </c>
      <c r="BK66" s="352">
        <f t="shared" si="74"/>
        <v>0</v>
      </c>
    </row>
    <row r="67" spans="1:63" ht="39" thickBot="1">
      <c r="A67" s="706"/>
      <c r="B67" s="703"/>
      <c r="C67" s="688"/>
      <c r="D67" s="688"/>
      <c r="E67" s="688"/>
      <c r="F67" s="688"/>
      <c r="G67" s="291">
        <v>4102042</v>
      </c>
      <c r="H67" s="292" t="s">
        <v>1450</v>
      </c>
      <c r="I67" s="291">
        <v>410204201</v>
      </c>
      <c r="J67" s="293" t="s">
        <v>1451</v>
      </c>
      <c r="K67" s="264">
        <f t="shared" si="177"/>
        <v>215506250</v>
      </c>
      <c r="L67" s="323">
        <f t="shared" si="14"/>
        <v>50000000</v>
      </c>
      <c r="M67" s="353">
        <v>50000000</v>
      </c>
      <c r="N67" s="350"/>
      <c r="O67" s="350"/>
      <c r="P67" s="350"/>
      <c r="Q67" s="350"/>
      <c r="R67" s="350"/>
      <c r="S67" s="350"/>
      <c r="T67" s="350"/>
      <c r="U67" s="350"/>
      <c r="V67" s="350"/>
      <c r="W67" s="350"/>
      <c r="X67" s="354"/>
      <c r="Y67" s="332">
        <f t="shared" si="15"/>
        <v>52500000</v>
      </c>
      <c r="Z67" s="353">
        <f t="shared" ref="Z67:Z122" si="179">+M67*1.05</f>
        <v>52500000</v>
      </c>
      <c r="AA67" s="350">
        <f t="shared" si="79"/>
        <v>0</v>
      </c>
      <c r="AB67" s="350">
        <f t="shared" si="80"/>
        <v>0</v>
      </c>
      <c r="AC67" s="350">
        <f t="shared" si="81"/>
        <v>0</v>
      </c>
      <c r="AD67" s="350">
        <f t="shared" si="82"/>
        <v>0</v>
      </c>
      <c r="AE67" s="350">
        <f t="shared" si="83"/>
        <v>0</v>
      </c>
      <c r="AF67" s="350">
        <f t="shared" si="84"/>
        <v>0</v>
      </c>
      <c r="AG67" s="350">
        <f t="shared" si="85"/>
        <v>0</v>
      </c>
      <c r="AH67" s="350">
        <f t="shared" si="86"/>
        <v>0</v>
      </c>
      <c r="AI67" s="350">
        <f t="shared" si="87"/>
        <v>0</v>
      </c>
      <c r="AJ67" s="350">
        <f t="shared" si="88"/>
        <v>0</v>
      </c>
      <c r="AK67" s="354">
        <f t="shared" si="89"/>
        <v>0</v>
      </c>
      <c r="AL67" s="285">
        <f t="shared" si="17"/>
        <v>55125000</v>
      </c>
      <c r="AM67" s="353">
        <f t="shared" ref="AM67:AM122" si="180">+Z67*1.05</f>
        <v>55125000</v>
      </c>
      <c r="AN67" s="350">
        <f t="shared" si="53"/>
        <v>0</v>
      </c>
      <c r="AO67" s="350">
        <f t="shared" si="54"/>
        <v>0</v>
      </c>
      <c r="AP67" s="350">
        <f t="shared" si="55"/>
        <v>0</v>
      </c>
      <c r="AQ67" s="350">
        <f t="shared" si="56"/>
        <v>0</v>
      </c>
      <c r="AR67" s="350">
        <f t="shared" si="57"/>
        <v>0</v>
      </c>
      <c r="AS67" s="350">
        <f t="shared" si="58"/>
        <v>0</v>
      </c>
      <c r="AT67" s="350">
        <f t="shared" si="59"/>
        <v>0</v>
      </c>
      <c r="AU67" s="350">
        <f t="shared" si="60"/>
        <v>0</v>
      </c>
      <c r="AV67" s="350">
        <f t="shared" si="61"/>
        <v>0</v>
      </c>
      <c r="AW67" s="350">
        <f t="shared" si="62"/>
        <v>0</v>
      </c>
      <c r="AX67" s="354">
        <f t="shared" si="178"/>
        <v>0</v>
      </c>
      <c r="AY67" s="264">
        <f t="shared" si="18"/>
        <v>57881250</v>
      </c>
      <c r="AZ67" s="353">
        <f t="shared" ref="AZ67:AZ122" si="181">+AM67*1.05</f>
        <v>57881250</v>
      </c>
      <c r="BA67" s="350">
        <f t="shared" si="64"/>
        <v>0</v>
      </c>
      <c r="BB67" s="350">
        <f t="shared" si="65"/>
        <v>0</v>
      </c>
      <c r="BC67" s="350">
        <f t="shared" si="66"/>
        <v>0</v>
      </c>
      <c r="BD67" s="350">
        <f t="shared" si="67"/>
        <v>0</v>
      </c>
      <c r="BE67" s="350">
        <f t="shared" si="68"/>
        <v>0</v>
      </c>
      <c r="BF67" s="350">
        <f t="shared" si="69"/>
        <v>0</v>
      </c>
      <c r="BG67" s="350">
        <f t="shared" si="70"/>
        <v>0</v>
      </c>
      <c r="BH67" s="350">
        <f t="shared" si="71"/>
        <v>0</v>
      </c>
      <c r="BI67" s="350">
        <f t="shared" si="72"/>
        <v>0</v>
      </c>
      <c r="BJ67" s="350">
        <f t="shared" si="73"/>
        <v>0</v>
      </c>
      <c r="BK67" s="354">
        <f t="shared" si="74"/>
        <v>0</v>
      </c>
    </row>
    <row r="68" spans="1:63" ht="39" thickBot="1">
      <c r="A68" s="706"/>
      <c r="B68" s="703"/>
      <c r="C68" s="688"/>
      <c r="D68" s="688"/>
      <c r="E68" s="688"/>
      <c r="F68" s="688"/>
      <c r="G68" s="291">
        <v>4102038</v>
      </c>
      <c r="H68" s="292" t="s">
        <v>350</v>
      </c>
      <c r="I68" s="291">
        <v>410203800</v>
      </c>
      <c r="J68" s="293" t="s">
        <v>351</v>
      </c>
      <c r="K68" s="264">
        <f t="shared" si="177"/>
        <v>215506250</v>
      </c>
      <c r="L68" s="323">
        <f t="shared" ref="L68:L122" si="182">SUM(M68:X68)</f>
        <v>50000000</v>
      </c>
      <c r="M68" s="353">
        <v>50000000</v>
      </c>
      <c r="N68" s="350"/>
      <c r="O68" s="350"/>
      <c r="P68" s="350"/>
      <c r="Q68" s="350"/>
      <c r="R68" s="350"/>
      <c r="S68" s="350"/>
      <c r="T68" s="350"/>
      <c r="U68" s="350"/>
      <c r="V68" s="350"/>
      <c r="W68" s="350"/>
      <c r="X68" s="354"/>
      <c r="Y68" s="332">
        <f t="shared" ref="Y68:Y122" si="183">SUM(Z68:AK68)</f>
        <v>52500000</v>
      </c>
      <c r="Z68" s="353">
        <f t="shared" si="179"/>
        <v>52500000</v>
      </c>
      <c r="AA68" s="350">
        <f t="shared" si="79"/>
        <v>0</v>
      </c>
      <c r="AB68" s="350">
        <f t="shared" si="80"/>
        <v>0</v>
      </c>
      <c r="AC68" s="350">
        <f t="shared" si="81"/>
        <v>0</v>
      </c>
      <c r="AD68" s="350">
        <f t="shared" si="82"/>
        <v>0</v>
      </c>
      <c r="AE68" s="350">
        <f t="shared" si="83"/>
        <v>0</v>
      </c>
      <c r="AF68" s="350">
        <f t="shared" si="84"/>
        <v>0</v>
      </c>
      <c r="AG68" s="350">
        <f t="shared" si="85"/>
        <v>0</v>
      </c>
      <c r="AH68" s="350">
        <f t="shared" si="86"/>
        <v>0</v>
      </c>
      <c r="AI68" s="350">
        <f t="shared" si="87"/>
        <v>0</v>
      </c>
      <c r="AJ68" s="350">
        <f t="shared" si="88"/>
        <v>0</v>
      </c>
      <c r="AK68" s="354">
        <f t="shared" si="89"/>
        <v>0</v>
      </c>
      <c r="AL68" s="285">
        <f t="shared" ref="AL68:AL122" si="184">SUM(AM68:AX68)</f>
        <v>55125000</v>
      </c>
      <c r="AM68" s="353">
        <f t="shared" si="180"/>
        <v>55125000</v>
      </c>
      <c r="AN68" s="350">
        <f t="shared" si="53"/>
        <v>0</v>
      </c>
      <c r="AO68" s="350">
        <f t="shared" si="54"/>
        <v>0</v>
      </c>
      <c r="AP68" s="350">
        <f t="shared" si="55"/>
        <v>0</v>
      </c>
      <c r="AQ68" s="350">
        <f t="shared" si="56"/>
        <v>0</v>
      </c>
      <c r="AR68" s="350">
        <f t="shared" si="57"/>
        <v>0</v>
      </c>
      <c r="AS68" s="350">
        <f t="shared" si="58"/>
        <v>0</v>
      </c>
      <c r="AT68" s="350">
        <f t="shared" si="59"/>
        <v>0</v>
      </c>
      <c r="AU68" s="350">
        <f t="shared" si="60"/>
        <v>0</v>
      </c>
      <c r="AV68" s="350">
        <f t="shared" si="61"/>
        <v>0</v>
      </c>
      <c r="AW68" s="350">
        <f t="shared" si="62"/>
        <v>0</v>
      </c>
      <c r="AX68" s="354">
        <f t="shared" si="178"/>
        <v>0</v>
      </c>
      <c r="AY68" s="264">
        <f t="shared" ref="AY68:AY122" si="185">SUM(AZ68:BK68)</f>
        <v>57881250</v>
      </c>
      <c r="AZ68" s="353">
        <f t="shared" si="181"/>
        <v>57881250</v>
      </c>
      <c r="BA68" s="350">
        <f t="shared" si="64"/>
        <v>0</v>
      </c>
      <c r="BB68" s="350">
        <f t="shared" si="65"/>
        <v>0</v>
      </c>
      <c r="BC68" s="350">
        <f t="shared" si="66"/>
        <v>0</v>
      </c>
      <c r="BD68" s="350">
        <f t="shared" si="67"/>
        <v>0</v>
      </c>
      <c r="BE68" s="350">
        <f t="shared" si="68"/>
        <v>0</v>
      </c>
      <c r="BF68" s="350">
        <f t="shared" si="69"/>
        <v>0</v>
      </c>
      <c r="BG68" s="350">
        <f t="shared" si="70"/>
        <v>0</v>
      </c>
      <c r="BH68" s="350">
        <f t="shared" si="71"/>
        <v>0</v>
      </c>
      <c r="BI68" s="350">
        <f t="shared" si="72"/>
        <v>0</v>
      </c>
      <c r="BJ68" s="350">
        <f t="shared" si="73"/>
        <v>0</v>
      </c>
      <c r="BK68" s="354">
        <f t="shared" si="74"/>
        <v>0</v>
      </c>
    </row>
    <row r="69" spans="1:63" s="248" customFormat="1" ht="19.899999999999999" thickBot="1">
      <c r="A69" s="706"/>
      <c r="B69" s="703"/>
      <c r="C69" s="688"/>
      <c r="D69" s="688"/>
      <c r="E69" s="688"/>
      <c r="F69" s="688"/>
      <c r="G69" s="291" t="s">
        <v>874</v>
      </c>
      <c r="H69" s="292" t="s">
        <v>877</v>
      </c>
      <c r="I69" s="291" t="s">
        <v>876</v>
      </c>
      <c r="J69" s="293" t="s">
        <v>877</v>
      </c>
      <c r="K69" s="264">
        <f t="shared" si="177"/>
        <v>1293037500</v>
      </c>
      <c r="L69" s="323">
        <f t="shared" si="182"/>
        <v>300000000</v>
      </c>
      <c r="M69" s="353">
        <v>100000000</v>
      </c>
      <c r="N69" s="350"/>
      <c r="O69" s="350"/>
      <c r="P69" s="350"/>
      <c r="Q69" s="350"/>
      <c r="R69" s="350">
        <v>200000000</v>
      </c>
      <c r="S69" s="350"/>
      <c r="T69" s="350"/>
      <c r="U69" s="350"/>
      <c r="V69" s="350"/>
      <c r="W69" s="350"/>
      <c r="X69" s="354"/>
      <c r="Y69" s="332">
        <f t="shared" si="183"/>
        <v>315000000</v>
      </c>
      <c r="Z69" s="353">
        <f t="shared" si="179"/>
        <v>105000000</v>
      </c>
      <c r="AA69" s="350">
        <f t="shared" si="79"/>
        <v>0</v>
      </c>
      <c r="AB69" s="350">
        <f t="shared" si="80"/>
        <v>0</v>
      </c>
      <c r="AC69" s="350">
        <f t="shared" si="81"/>
        <v>0</v>
      </c>
      <c r="AD69" s="350">
        <f t="shared" si="82"/>
        <v>0</v>
      </c>
      <c r="AE69" s="350">
        <f t="shared" si="83"/>
        <v>210000000</v>
      </c>
      <c r="AF69" s="350">
        <f t="shared" si="84"/>
        <v>0</v>
      </c>
      <c r="AG69" s="350">
        <f t="shared" si="85"/>
        <v>0</v>
      </c>
      <c r="AH69" s="350">
        <f t="shared" si="86"/>
        <v>0</v>
      </c>
      <c r="AI69" s="350">
        <f t="shared" si="87"/>
        <v>0</v>
      </c>
      <c r="AJ69" s="350">
        <f t="shared" si="88"/>
        <v>0</v>
      </c>
      <c r="AK69" s="354">
        <f t="shared" si="89"/>
        <v>0</v>
      </c>
      <c r="AL69" s="285">
        <f t="shared" si="184"/>
        <v>330750000</v>
      </c>
      <c r="AM69" s="353">
        <f t="shared" si="180"/>
        <v>110250000</v>
      </c>
      <c r="AN69" s="350">
        <f t="shared" si="53"/>
        <v>0</v>
      </c>
      <c r="AO69" s="350">
        <f t="shared" si="54"/>
        <v>0</v>
      </c>
      <c r="AP69" s="350">
        <f t="shared" si="55"/>
        <v>0</v>
      </c>
      <c r="AQ69" s="350">
        <f t="shared" si="56"/>
        <v>0</v>
      </c>
      <c r="AR69" s="350">
        <f t="shared" si="57"/>
        <v>220500000</v>
      </c>
      <c r="AS69" s="350">
        <f t="shared" si="58"/>
        <v>0</v>
      </c>
      <c r="AT69" s="350">
        <f t="shared" si="59"/>
        <v>0</v>
      </c>
      <c r="AU69" s="350">
        <f t="shared" si="60"/>
        <v>0</v>
      </c>
      <c r="AV69" s="350">
        <f t="shared" si="61"/>
        <v>0</v>
      </c>
      <c r="AW69" s="350">
        <f t="shared" si="62"/>
        <v>0</v>
      </c>
      <c r="AX69" s="354">
        <f t="shared" si="178"/>
        <v>0</v>
      </c>
      <c r="AY69" s="264">
        <f t="shared" si="185"/>
        <v>347287500</v>
      </c>
      <c r="AZ69" s="353">
        <f t="shared" si="181"/>
        <v>115762500</v>
      </c>
      <c r="BA69" s="350">
        <f t="shared" si="64"/>
        <v>0</v>
      </c>
      <c r="BB69" s="350">
        <f t="shared" si="65"/>
        <v>0</v>
      </c>
      <c r="BC69" s="350">
        <f t="shared" si="66"/>
        <v>0</v>
      </c>
      <c r="BD69" s="350">
        <f t="shared" si="67"/>
        <v>0</v>
      </c>
      <c r="BE69" s="350">
        <f t="shared" si="68"/>
        <v>231525000</v>
      </c>
      <c r="BF69" s="350">
        <f t="shared" si="69"/>
        <v>0</v>
      </c>
      <c r="BG69" s="350">
        <f t="shared" si="70"/>
        <v>0</v>
      </c>
      <c r="BH69" s="350">
        <f t="shared" si="71"/>
        <v>0</v>
      </c>
      <c r="BI69" s="350">
        <f t="shared" si="72"/>
        <v>0</v>
      </c>
      <c r="BJ69" s="350">
        <f t="shared" si="73"/>
        <v>0</v>
      </c>
      <c r="BK69" s="354">
        <f t="shared" si="74"/>
        <v>0</v>
      </c>
    </row>
    <row r="70" spans="1:63" ht="10.15" thickBot="1">
      <c r="A70" s="706"/>
      <c r="B70" s="703"/>
      <c r="C70" s="688"/>
      <c r="D70" s="688"/>
      <c r="E70" s="688"/>
      <c r="F70" s="688"/>
      <c r="G70" s="291">
        <v>4102051</v>
      </c>
      <c r="H70" s="292" t="s">
        <v>225</v>
      </c>
      <c r="I70" s="291">
        <v>410205100</v>
      </c>
      <c r="J70" s="293" t="s">
        <v>767</v>
      </c>
      <c r="K70" s="264">
        <f t="shared" si="177"/>
        <v>50000000</v>
      </c>
      <c r="L70" s="323">
        <f t="shared" si="182"/>
        <v>50000000</v>
      </c>
      <c r="M70" s="353">
        <v>50000000</v>
      </c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4"/>
      <c r="Y70" s="332"/>
      <c r="Z70" s="353"/>
      <c r="AA70" s="350">
        <f t="shared" si="79"/>
        <v>0</v>
      </c>
      <c r="AB70" s="350">
        <f t="shared" si="80"/>
        <v>0</v>
      </c>
      <c r="AC70" s="350">
        <f t="shared" si="81"/>
        <v>0</v>
      </c>
      <c r="AD70" s="350">
        <f t="shared" si="82"/>
        <v>0</v>
      </c>
      <c r="AE70" s="350">
        <f t="shared" si="83"/>
        <v>0</v>
      </c>
      <c r="AF70" s="350">
        <f t="shared" si="84"/>
        <v>0</v>
      </c>
      <c r="AG70" s="350">
        <f t="shared" si="85"/>
        <v>0</v>
      </c>
      <c r="AH70" s="350">
        <f t="shared" si="86"/>
        <v>0</v>
      </c>
      <c r="AI70" s="350">
        <f t="shared" si="87"/>
        <v>0</v>
      </c>
      <c r="AJ70" s="350">
        <f t="shared" si="88"/>
        <v>0</v>
      </c>
      <c r="AK70" s="354">
        <f t="shared" si="89"/>
        <v>0</v>
      </c>
      <c r="AL70" s="285">
        <f t="shared" si="184"/>
        <v>0</v>
      </c>
      <c r="AM70" s="353">
        <f t="shared" si="180"/>
        <v>0</v>
      </c>
      <c r="AN70" s="350">
        <f t="shared" si="53"/>
        <v>0</v>
      </c>
      <c r="AO70" s="350">
        <f t="shared" si="54"/>
        <v>0</v>
      </c>
      <c r="AP70" s="350">
        <f t="shared" si="55"/>
        <v>0</v>
      </c>
      <c r="AQ70" s="350">
        <f t="shared" si="56"/>
        <v>0</v>
      </c>
      <c r="AR70" s="350">
        <f t="shared" si="57"/>
        <v>0</v>
      </c>
      <c r="AS70" s="350">
        <f t="shared" si="58"/>
        <v>0</v>
      </c>
      <c r="AT70" s="350">
        <f t="shared" si="59"/>
        <v>0</v>
      </c>
      <c r="AU70" s="350">
        <f t="shared" si="60"/>
        <v>0</v>
      </c>
      <c r="AV70" s="350">
        <f t="shared" si="61"/>
        <v>0</v>
      </c>
      <c r="AW70" s="350">
        <f t="shared" si="62"/>
        <v>0</v>
      </c>
      <c r="AX70" s="354">
        <f t="shared" si="178"/>
        <v>0</v>
      </c>
      <c r="AY70" s="264">
        <f t="shared" si="185"/>
        <v>0</v>
      </c>
      <c r="AZ70" s="353">
        <f t="shared" si="181"/>
        <v>0</v>
      </c>
      <c r="BA70" s="350">
        <f t="shared" si="64"/>
        <v>0</v>
      </c>
      <c r="BB70" s="350">
        <f t="shared" si="65"/>
        <v>0</v>
      </c>
      <c r="BC70" s="350">
        <f t="shared" si="66"/>
        <v>0</v>
      </c>
      <c r="BD70" s="350">
        <f t="shared" si="67"/>
        <v>0</v>
      </c>
      <c r="BE70" s="350">
        <f t="shared" si="68"/>
        <v>0</v>
      </c>
      <c r="BF70" s="350">
        <f t="shared" si="69"/>
        <v>0</v>
      </c>
      <c r="BG70" s="350">
        <f t="shared" si="70"/>
        <v>0</v>
      </c>
      <c r="BH70" s="350">
        <f t="shared" si="71"/>
        <v>0</v>
      </c>
      <c r="BI70" s="350">
        <f t="shared" si="72"/>
        <v>0</v>
      </c>
      <c r="BJ70" s="350">
        <f t="shared" si="73"/>
        <v>0</v>
      </c>
      <c r="BK70" s="354">
        <f t="shared" si="74"/>
        <v>0</v>
      </c>
    </row>
    <row r="71" spans="1:63" ht="29.45" thickBot="1">
      <c r="A71" s="706"/>
      <c r="B71" s="703"/>
      <c r="C71" s="689"/>
      <c r="D71" s="689"/>
      <c r="E71" s="689"/>
      <c r="F71" s="689"/>
      <c r="G71" s="291" t="s">
        <v>882</v>
      </c>
      <c r="H71" s="292" t="s">
        <v>883</v>
      </c>
      <c r="I71" s="291" t="s">
        <v>884</v>
      </c>
      <c r="J71" s="293" t="s">
        <v>885</v>
      </c>
      <c r="K71" s="264">
        <f t="shared" si="177"/>
        <v>215506250</v>
      </c>
      <c r="L71" s="323">
        <f t="shared" si="182"/>
        <v>50000000</v>
      </c>
      <c r="M71" s="353">
        <v>50000000</v>
      </c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4"/>
      <c r="Y71" s="332">
        <f t="shared" si="183"/>
        <v>52500000</v>
      </c>
      <c r="Z71" s="353">
        <f t="shared" si="179"/>
        <v>52500000</v>
      </c>
      <c r="AA71" s="350">
        <f t="shared" si="79"/>
        <v>0</v>
      </c>
      <c r="AB71" s="350">
        <f t="shared" si="80"/>
        <v>0</v>
      </c>
      <c r="AC71" s="350">
        <f t="shared" si="81"/>
        <v>0</v>
      </c>
      <c r="AD71" s="350">
        <f t="shared" si="82"/>
        <v>0</v>
      </c>
      <c r="AE71" s="350">
        <f t="shared" si="83"/>
        <v>0</v>
      </c>
      <c r="AF71" s="350">
        <f t="shared" si="84"/>
        <v>0</v>
      </c>
      <c r="AG71" s="350">
        <f t="shared" si="85"/>
        <v>0</v>
      </c>
      <c r="AH71" s="350">
        <f t="shared" si="86"/>
        <v>0</v>
      </c>
      <c r="AI71" s="350">
        <f t="shared" si="87"/>
        <v>0</v>
      </c>
      <c r="AJ71" s="350">
        <f t="shared" si="88"/>
        <v>0</v>
      </c>
      <c r="AK71" s="354">
        <f t="shared" si="89"/>
        <v>0</v>
      </c>
      <c r="AL71" s="285">
        <f t="shared" si="184"/>
        <v>55125000</v>
      </c>
      <c r="AM71" s="353">
        <f t="shared" si="180"/>
        <v>55125000</v>
      </c>
      <c r="AN71" s="350">
        <f t="shared" si="53"/>
        <v>0</v>
      </c>
      <c r="AO71" s="350">
        <f t="shared" si="54"/>
        <v>0</v>
      </c>
      <c r="AP71" s="350">
        <f t="shared" si="55"/>
        <v>0</v>
      </c>
      <c r="AQ71" s="350">
        <f t="shared" si="56"/>
        <v>0</v>
      </c>
      <c r="AR71" s="350">
        <f t="shared" si="57"/>
        <v>0</v>
      </c>
      <c r="AS71" s="350">
        <f t="shared" si="58"/>
        <v>0</v>
      </c>
      <c r="AT71" s="350">
        <f t="shared" si="59"/>
        <v>0</v>
      </c>
      <c r="AU71" s="350">
        <f t="shared" si="60"/>
        <v>0</v>
      </c>
      <c r="AV71" s="350">
        <f t="shared" si="61"/>
        <v>0</v>
      </c>
      <c r="AW71" s="350">
        <f t="shared" si="62"/>
        <v>0</v>
      </c>
      <c r="AX71" s="354">
        <f t="shared" si="178"/>
        <v>0</v>
      </c>
      <c r="AY71" s="264">
        <f t="shared" si="185"/>
        <v>57881250</v>
      </c>
      <c r="AZ71" s="353">
        <f t="shared" si="181"/>
        <v>57881250</v>
      </c>
      <c r="BA71" s="350">
        <f t="shared" si="64"/>
        <v>0</v>
      </c>
      <c r="BB71" s="350">
        <f t="shared" si="65"/>
        <v>0</v>
      </c>
      <c r="BC71" s="350">
        <f t="shared" si="66"/>
        <v>0</v>
      </c>
      <c r="BD71" s="350">
        <f t="shared" si="67"/>
        <v>0</v>
      </c>
      <c r="BE71" s="350">
        <f t="shared" si="68"/>
        <v>0</v>
      </c>
      <c r="BF71" s="350">
        <f t="shared" si="69"/>
        <v>0</v>
      </c>
      <c r="BG71" s="350">
        <f t="shared" si="70"/>
        <v>0</v>
      </c>
      <c r="BH71" s="350">
        <f t="shared" si="71"/>
        <v>0</v>
      </c>
      <c r="BI71" s="350">
        <f t="shared" si="72"/>
        <v>0</v>
      </c>
      <c r="BJ71" s="350">
        <f t="shared" si="73"/>
        <v>0</v>
      </c>
      <c r="BK71" s="354">
        <f t="shared" si="74"/>
        <v>0</v>
      </c>
    </row>
    <row r="72" spans="1:63" ht="48.6" thickBot="1">
      <c r="A72" s="706"/>
      <c r="B72" s="708"/>
      <c r="C72" s="291">
        <v>36</v>
      </c>
      <c r="D72" s="291" t="s">
        <v>1452</v>
      </c>
      <c r="E72" s="291">
        <v>3604</v>
      </c>
      <c r="F72" s="335" t="s">
        <v>1453</v>
      </c>
      <c r="G72" s="291">
        <v>3604006</v>
      </c>
      <c r="H72" s="292" t="s">
        <v>595</v>
      </c>
      <c r="I72" s="291">
        <v>360400600</v>
      </c>
      <c r="J72" s="293" t="s">
        <v>172</v>
      </c>
      <c r="K72" s="264">
        <f t="shared" si="177"/>
        <v>129303750</v>
      </c>
      <c r="L72" s="323">
        <f t="shared" si="182"/>
        <v>30000000</v>
      </c>
      <c r="M72" s="353">
        <v>30000000</v>
      </c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4"/>
      <c r="Y72" s="332">
        <f t="shared" si="183"/>
        <v>31500000</v>
      </c>
      <c r="Z72" s="353">
        <f t="shared" si="179"/>
        <v>31500000</v>
      </c>
      <c r="AA72" s="350">
        <f t="shared" si="79"/>
        <v>0</v>
      </c>
      <c r="AB72" s="350">
        <f t="shared" si="80"/>
        <v>0</v>
      </c>
      <c r="AC72" s="350">
        <f t="shared" si="81"/>
        <v>0</v>
      </c>
      <c r="AD72" s="350">
        <f t="shared" si="82"/>
        <v>0</v>
      </c>
      <c r="AE72" s="350">
        <f t="shared" si="83"/>
        <v>0</v>
      </c>
      <c r="AF72" s="350">
        <f t="shared" si="84"/>
        <v>0</v>
      </c>
      <c r="AG72" s="350">
        <f t="shared" si="85"/>
        <v>0</v>
      </c>
      <c r="AH72" s="350">
        <f t="shared" si="86"/>
        <v>0</v>
      </c>
      <c r="AI72" s="350">
        <f t="shared" si="87"/>
        <v>0</v>
      </c>
      <c r="AJ72" s="350">
        <f t="shared" si="88"/>
        <v>0</v>
      </c>
      <c r="AK72" s="354">
        <f t="shared" si="89"/>
        <v>0</v>
      </c>
      <c r="AL72" s="285">
        <f t="shared" si="184"/>
        <v>33075000</v>
      </c>
      <c r="AM72" s="353">
        <f t="shared" si="180"/>
        <v>33075000</v>
      </c>
      <c r="AN72" s="350">
        <f t="shared" si="53"/>
        <v>0</v>
      </c>
      <c r="AO72" s="350">
        <f t="shared" si="54"/>
        <v>0</v>
      </c>
      <c r="AP72" s="350">
        <f t="shared" si="55"/>
        <v>0</v>
      </c>
      <c r="AQ72" s="350">
        <f t="shared" si="56"/>
        <v>0</v>
      </c>
      <c r="AR72" s="350">
        <f t="shared" si="57"/>
        <v>0</v>
      </c>
      <c r="AS72" s="350">
        <f t="shared" si="58"/>
        <v>0</v>
      </c>
      <c r="AT72" s="350">
        <f t="shared" si="59"/>
        <v>0</v>
      </c>
      <c r="AU72" s="350">
        <f t="shared" si="60"/>
        <v>0</v>
      </c>
      <c r="AV72" s="350">
        <f t="shared" si="61"/>
        <v>0</v>
      </c>
      <c r="AW72" s="350">
        <f t="shared" si="62"/>
        <v>0</v>
      </c>
      <c r="AX72" s="354">
        <f t="shared" si="178"/>
        <v>0</v>
      </c>
      <c r="AY72" s="264">
        <f t="shared" si="185"/>
        <v>34728750</v>
      </c>
      <c r="AZ72" s="353">
        <f t="shared" si="181"/>
        <v>34728750</v>
      </c>
      <c r="BA72" s="350">
        <f t="shared" si="64"/>
        <v>0</v>
      </c>
      <c r="BB72" s="350">
        <f t="shared" si="65"/>
        <v>0</v>
      </c>
      <c r="BC72" s="350">
        <f t="shared" si="66"/>
        <v>0</v>
      </c>
      <c r="BD72" s="350">
        <f t="shared" si="67"/>
        <v>0</v>
      </c>
      <c r="BE72" s="350">
        <f t="shared" si="68"/>
        <v>0</v>
      </c>
      <c r="BF72" s="350">
        <f t="shared" si="69"/>
        <v>0</v>
      </c>
      <c r="BG72" s="350">
        <f t="shared" si="70"/>
        <v>0</v>
      </c>
      <c r="BH72" s="350">
        <f t="shared" si="71"/>
        <v>0</v>
      </c>
      <c r="BI72" s="350">
        <f t="shared" si="72"/>
        <v>0</v>
      </c>
      <c r="BJ72" s="350">
        <f t="shared" si="73"/>
        <v>0</v>
      </c>
      <c r="BK72" s="354">
        <f t="shared" si="74"/>
        <v>0</v>
      </c>
    </row>
    <row r="73" spans="1:63" ht="51" customHeight="1" thickBot="1">
      <c r="A73" s="706"/>
      <c r="B73" s="709" t="s">
        <v>1454</v>
      </c>
      <c r="C73" s="687">
        <v>41</v>
      </c>
      <c r="D73" s="687" t="s">
        <v>1415</v>
      </c>
      <c r="E73" s="687">
        <v>4102</v>
      </c>
      <c r="F73" s="687" t="s">
        <v>1449</v>
      </c>
      <c r="G73" s="291">
        <v>4102038</v>
      </c>
      <c r="H73" s="292" t="s">
        <v>350</v>
      </c>
      <c r="I73" s="291">
        <v>410203800</v>
      </c>
      <c r="J73" s="293" t="s">
        <v>351</v>
      </c>
      <c r="K73" s="264">
        <f t="shared" si="177"/>
        <v>215506250</v>
      </c>
      <c r="L73" s="323">
        <f t="shared" si="182"/>
        <v>50000000</v>
      </c>
      <c r="M73" s="353">
        <v>50000000</v>
      </c>
      <c r="N73" s="350"/>
      <c r="O73" s="350"/>
      <c r="P73" s="350"/>
      <c r="Q73" s="350"/>
      <c r="R73" s="350"/>
      <c r="S73" s="350"/>
      <c r="T73" s="350"/>
      <c r="U73" s="350"/>
      <c r="V73" s="350"/>
      <c r="W73" s="350"/>
      <c r="X73" s="354"/>
      <c r="Y73" s="332">
        <f t="shared" si="183"/>
        <v>52500000</v>
      </c>
      <c r="Z73" s="353">
        <f t="shared" si="179"/>
        <v>52500000</v>
      </c>
      <c r="AA73" s="350">
        <f t="shared" si="79"/>
        <v>0</v>
      </c>
      <c r="AB73" s="350">
        <f t="shared" si="80"/>
        <v>0</v>
      </c>
      <c r="AC73" s="350">
        <f t="shared" si="81"/>
        <v>0</v>
      </c>
      <c r="AD73" s="350">
        <f t="shared" si="82"/>
        <v>0</v>
      </c>
      <c r="AE73" s="350">
        <f t="shared" si="83"/>
        <v>0</v>
      </c>
      <c r="AF73" s="350">
        <f t="shared" si="84"/>
        <v>0</v>
      </c>
      <c r="AG73" s="350">
        <f t="shared" si="85"/>
        <v>0</v>
      </c>
      <c r="AH73" s="350">
        <f t="shared" si="86"/>
        <v>0</v>
      </c>
      <c r="AI73" s="350">
        <f t="shared" si="87"/>
        <v>0</v>
      </c>
      <c r="AJ73" s="350">
        <f t="shared" si="88"/>
        <v>0</v>
      </c>
      <c r="AK73" s="354">
        <f t="shared" si="89"/>
        <v>0</v>
      </c>
      <c r="AL73" s="285">
        <f t="shared" si="184"/>
        <v>55125000</v>
      </c>
      <c r="AM73" s="353">
        <f t="shared" si="180"/>
        <v>55125000</v>
      </c>
      <c r="AN73" s="350">
        <f t="shared" si="53"/>
        <v>0</v>
      </c>
      <c r="AO73" s="350">
        <f t="shared" si="54"/>
        <v>0</v>
      </c>
      <c r="AP73" s="350">
        <f t="shared" si="55"/>
        <v>0</v>
      </c>
      <c r="AQ73" s="350">
        <f t="shared" si="56"/>
        <v>0</v>
      </c>
      <c r="AR73" s="350">
        <f t="shared" si="57"/>
        <v>0</v>
      </c>
      <c r="AS73" s="350">
        <f t="shared" si="58"/>
        <v>0</v>
      </c>
      <c r="AT73" s="350">
        <f t="shared" si="59"/>
        <v>0</v>
      </c>
      <c r="AU73" s="350">
        <f t="shared" si="60"/>
        <v>0</v>
      </c>
      <c r="AV73" s="350">
        <f t="shared" si="61"/>
        <v>0</v>
      </c>
      <c r="AW73" s="350">
        <f t="shared" si="62"/>
        <v>0</v>
      </c>
      <c r="AX73" s="354">
        <f t="shared" si="178"/>
        <v>0</v>
      </c>
      <c r="AY73" s="264">
        <f t="shared" si="185"/>
        <v>57881250</v>
      </c>
      <c r="AZ73" s="353">
        <f t="shared" si="181"/>
        <v>57881250</v>
      </c>
      <c r="BA73" s="350">
        <f t="shared" si="64"/>
        <v>0</v>
      </c>
      <c r="BB73" s="350">
        <f t="shared" si="65"/>
        <v>0</v>
      </c>
      <c r="BC73" s="350">
        <f t="shared" si="66"/>
        <v>0</v>
      </c>
      <c r="BD73" s="350">
        <f t="shared" si="67"/>
        <v>0</v>
      </c>
      <c r="BE73" s="350">
        <f t="shared" si="68"/>
        <v>0</v>
      </c>
      <c r="BF73" s="350">
        <f t="shared" si="69"/>
        <v>0</v>
      </c>
      <c r="BG73" s="350">
        <f t="shared" si="70"/>
        <v>0</v>
      </c>
      <c r="BH73" s="350">
        <f t="shared" si="71"/>
        <v>0</v>
      </c>
      <c r="BI73" s="350">
        <f t="shared" si="72"/>
        <v>0</v>
      </c>
      <c r="BJ73" s="350">
        <f t="shared" si="73"/>
        <v>0</v>
      </c>
      <c r="BK73" s="354">
        <f t="shared" si="74"/>
        <v>0</v>
      </c>
    </row>
    <row r="74" spans="1:63" ht="39" thickBot="1">
      <c r="A74" s="706"/>
      <c r="B74" s="703"/>
      <c r="C74" s="688"/>
      <c r="D74" s="688"/>
      <c r="E74" s="688"/>
      <c r="F74" s="688"/>
      <c r="G74" s="291">
        <v>4102042</v>
      </c>
      <c r="H74" s="292" t="s">
        <v>1450</v>
      </c>
      <c r="I74" s="291">
        <v>410204200</v>
      </c>
      <c r="J74" s="293" t="s">
        <v>1455</v>
      </c>
      <c r="K74" s="264">
        <f t="shared" si="177"/>
        <v>215506250</v>
      </c>
      <c r="L74" s="323">
        <f t="shared" si="182"/>
        <v>50000000</v>
      </c>
      <c r="M74" s="353">
        <v>50000000</v>
      </c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4"/>
      <c r="Y74" s="332">
        <f t="shared" si="183"/>
        <v>52500000</v>
      </c>
      <c r="Z74" s="353">
        <f t="shared" si="179"/>
        <v>52500000</v>
      </c>
      <c r="AA74" s="350">
        <f t="shared" si="79"/>
        <v>0</v>
      </c>
      <c r="AB74" s="350">
        <f t="shared" si="80"/>
        <v>0</v>
      </c>
      <c r="AC74" s="350">
        <f t="shared" si="81"/>
        <v>0</v>
      </c>
      <c r="AD74" s="350">
        <f t="shared" si="82"/>
        <v>0</v>
      </c>
      <c r="AE74" s="350">
        <f t="shared" si="83"/>
        <v>0</v>
      </c>
      <c r="AF74" s="350">
        <f t="shared" si="84"/>
        <v>0</v>
      </c>
      <c r="AG74" s="350">
        <f t="shared" si="85"/>
        <v>0</v>
      </c>
      <c r="AH74" s="350">
        <f t="shared" si="86"/>
        <v>0</v>
      </c>
      <c r="AI74" s="350">
        <f t="shared" si="87"/>
        <v>0</v>
      </c>
      <c r="AJ74" s="350">
        <f t="shared" si="88"/>
        <v>0</v>
      </c>
      <c r="AK74" s="354">
        <f t="shared" si="89"/>
        <v>0</v>
      </c>
      <c r="AL74" s="285">
        <f t="shared" si="184"/>
        <v>55125000</v>
      </c>
      <c r="AM74" s="353">
        <f t="shared" si="180"/>
        <v>55125000</v>
      </c>
      <c r="AN74" s="350">
        <f t="shared" si="53"/>
        <v>0</v>
      </c>
      <c r="AO74" s="350">
        <f t="shared" si="54"/>
        <v>0</v>
      </c>
      <c r="AP74" s="350">
        <f t="shared" si="55"/>
        <v>0</v>
      </c>
      <c r="AQ74" s="350">
        <f t="shared" si="56"/>
        <v>0</v>
      </c>
      <c r="AR74" s="350">
        <f t="shared" si="57"/>
        <v>0</v>
      </c>
      <c r="AS74" s="350">
        <f t="shared" si="58"/>
        <v>0</v>
      </c>
      <c r="AT74" s="350">
        <f t="shared" si="59"/>
        <v>0</v>
      </c>
      <c r="AU74" s="350">
        <f t="shared" si="60"/>
        <v>0</v>
      </c>
      <c r="AV74" s="350">
        <f t="shared" si="61"/>
        <v>0</v>
      </c>
      <c r="AW74" s="350">
        <f t="shared" si="62"/>
        <v>0</v>
      </c>
      <c r="AX74" s="354">
        <f t="shared" si="178"/>
        <v>0</v>
      </c>
      <c r="AY74" s="264">
        <f t="shared" si="185"/>
        <v>57881250</v>
      </c>
      <c r="AZ74" s="353">
        <f t="shared" si="181"/>
        <v>57881250</v>
      </c>
      <c r="BA74" s="350">
        <f t="shared" si="64"/>
        <v>0</v>
      </c>
      <c r="BB74" s="350">
        <f t="shared" si="65"/>
        <v>0</v>
      </c>
      <c r="BC74" s="350">
        <f t="shared" si="66"/>
        <v>0</v>
      </c>
      <c r="BD74" s="350">
        <f t="shared" si="67"/>
        <v>0</v>
      </c>
      <c r="BE74" s="350">
        <f t="shared" si="68"/>
        <v>0</v>
      </c>
      <c r="BF74" s="350">
        <f t="shared" si="69"/>
        <v>0</v>
      </c>
      <c r="BG74" s="350">
        <f t="shared" si="70"/>
        <v>0</v>
      </c>
      <c r="BH74" s="350">
        <f t="shared" si="71"/>
        <v>0</v>
      </c>
      <c r="BI74" s="350">
        <f t="shared" si="72"/>
        <v>0</v>
      </c>
      <c r="BJ74" s="350">
        <f t="shared" si="73"/>
        <v>0</v>
      </c>
      <c r="BK74" s="354">
        <f t="shared" si="74"/>
        <v>0</v>
      </c>
    </row>
    <row r="75" spans="1:63" ht="29.45" thickBot="1">
      <c r="A75" s="706"/>
      <c r="B75" s="703"/>
      <c r="C75" s="688"/>
      <c r="D75" s="688"/>
      <c r="E75" s="688"/>
      <c r="F75" s="688"/>
      <c r="G75" s="291">
        <v>4102045</v>
      </c>
      <c r="H75" s="292" t="s">
        <v>1456</v>
      </c>
      <c r="I75" s="291">
        <v>410204502</v>
      </c>
      <c r="J75" s="293" t="s">
        <v>1457</v>
      </c>
      <c r="K75" s="264">
        <f t="shared" si="177"/>
        <v>215506250</v>
      </c>
      <c r="L75" s="323">
        <f t="shared" si="182"/>
        <v>50000000</v>
      </c>
      <c r="M75" s="353">
        <v>50000000</v>
      </c>
      <c r="N75" s="350"/>
      <c r="O75" s="350"/>
      <c r="P75" s="350"/>
      <c r="Q75" s="350"/>
      <c r="R75" s="350"/>
      <c r="S75" s="350"/>
      <c r="T75" s="350"/>
      <c r="U75" s="350"/>
      <c r="V75" s="350"/>
      <c r="W75" s="350"/>
      <c r="X75" s="354"/>
      <c r="Y75" s="332">
        <f t="shared" si="183"/>
        <v>52500000</v>
      </c>
      <c r="Z75" s="353">
        <f t="shared" si="179"/>
        <v>52500000</v>
      </c>
      <c r="AA75" s="350">
        <f t="shared" si="79"/>
        <v>0</v>
      </c>
      <c r="AB75" s="350">
        <f t="shared" si="80"/>
        <v>0</v>
      </c>
      <c r="AC75" s="350">
        <f t="shared" si="81"/>
        <v>0</v>
      </c>
      <c r="AD75" s="350">
        <f t="shared" si="82"/>
        <v>0</v>
      </c>
      <c r="AE75" s="350">
        <f t="shared" si="83"/>
        <v>0</v>
      </c>
      <c r="AF75" s="350">
        <f t="shared" si="84"/>
        <v>0</v>
      </c>
      <c r="AG75" s="350">
        <f t="shared" si="85"/>
        <v>0</v>
      </c>
      <c r="AH75" s="350">
        <f t="shared" si="86"/>
        <v>0</v>
      </c>
      <c r="AI75" s="350">
        <f t="shared" si="87"/>
        <v>0</v>
      </c>
      <c r="AJ75" s="350">
        <f t="shared" si="88"/>
        <v>0</v>
      </c>
      <c r="AK75" s="354">
        <f t="shared" si="89"/>
        <v>0</v>
      </c>
      <c r="AL75" s="285">
        <f t="shared" si="184"/>
        <v>55125000</v>
      </c>
      <c r="AM75" s="353">
        <f t="shared" si="180"/>
        <v>55125000</v>
      </c>
      <c r="AN75" s="350">
        <f t="shared" si="53"/>
        <v>0</v>
      </c>
      <c r="AO75" s="350">
        <f t="shared" si="54"/>
        <v>0</v>
      </c>
      <c r="AP75" s="350">
        <f t="shared" si="55"/>
        <v>0</v>
      </c>
      <c r="AQ75" s="350">
        <f t="shared" si="56"/>
        <v>0</v>
      </c>
      <c r="AR75" s="350">
        <f t="shared" si="57"/>
        <v>0</v>
      </c>
      <c r="AS75" s="350">
        <f t="shared" si="58"/>
        <v>0</v>
      </c>
      <c r="AT75" s="350">
        <f t="shared" si="59"/>
        <v>0</v>
      </c>
      <c r="AU75" s="350">
        <f t="shared" si="60"/>
        <v>0</v>
      </c>
      <c r="AV75" s="350">
        <f t="shared" si="61"/>
        <v>0</v>
      </c>
      <c r="AW75" s="350">
        <f t="shared" si="62"/>
        <v>0</v>
      </c>
      <c r="AX75" s="354">
        <f t="shared" si="178"/>
        <v>0</v>
      </c>
      <c r="AY75" s="264">
        <f t="shared" si="185"/>
        <v>57881250</v>
      </c>
      <c r="AZ75" s="353">
        <f t="shared" si="181"/>
        <v>57881250</v>
      </c>
      <c r="BA75" s="350">
        <f t="shared" si="64"/>
        <v>0</v>
      </c>
      <c r="BB75" s="350">
        <f t="shared" si="65"/>
        <v>0</v>
      </c>
      <c r="BC75" s="350">
        <f t="shared" si="66"/>
        <v>0</v>
      </c>
      <c r="BD75" s="350">
        <f t="shared" si="67"/>
        <v>0</v>
      </c>
      <c r="BE75" s="350">
        <f t="shared" si="68"/>
        <v>0</v>
      </c>
      <c r="BF75" s="350">
        <f t="shared" si="69"/>
        <v>0</v>
      </c>
      <c r="BG75" s="350">
        <f t="shared" si="70"/>
        <v>0</v>
      </c>
      <c r="BH75" s="350">
        <f t="shared" si="71"/>
        <v>0</v>
      </c>
      <c r="BI75" s="350">
        <f t="shared" si="72"/>
        <v>0</v>
      </c>
      <c r="BJ75" s="350">
        <f t="shared" si="73"/>
        <v>0</v>
      </c>
      <c r="BK75" s="354">
        <f t="shared" si="74"/>
        <v>0</v>
      </c>
    </row>
    <row r="76" spans="1:63" ht="29.45" thickBot="1">
      <c r="A76" s="706"/>
      <c r="B76" s="703"/>
      <c r="C76" s="688"/>
      <c r="D76" s="688"/>
      <c r="E76" s="688"/>
      <c r="F76" s="688"/>
      <c r="G76" s="291">
        <v>4102045</v>
      </c>
      <c r="H76" s="292" t="s">
        <v>1456</v>
      </c>
      <c r="I76" s="291">
        <v>410204504</v>
      </c>
      <c r="J76" s="293" t="s">
        <v>1458</v>
      </c>
      <c r="K76" s="264">
        <f t="shared" si="177"/>
        <v>431012500</v>
      </c>
      <c r="L76" s="323">
        <f t="shared" si="182"/>
        <v>100000000</v>
      </c>
      <c r="M76" s="353">
        <v>50000000</v>
      </c>
      <c r="N76" s="350"/>
      <c r="O76" s="350"/>
      <c r="P76" s="350"/>
      <c r="Q76" s="350"/>
      <c r="R76" s="350">
        <v>50000000</v>
      </c>
      <c r="S76" s="350"/>
      <c r="T76" s="350"/>
      <c r="U76" s="350"/>
      <c r="V76" s="350"/>
      <c r="W76" s="350"/>
      <c r="X76" s="354"/>
      <c r="Y76" s="332">
        <f t="shared" si="183"/>
        <v>105000000</v>
      </c>
      <c r="Z76" s="353">
        <f t="shared" si="179"/>
        <v>52500000</v>
      </c>
      <c r="AA76" s="350">
        <f t="shared" si="79"/>
        <v>0</v>
      </c>
      <c r="AB76" s="350">
        <f t="shared" si="80"/>
        <v>0</v>
      </c>
      <c r="AC76" s="350">
        <f t="shared" si="81"/>
        <v>0</v>
      </c>
      <c r="AD76" s="350">
        <f t="shared" si="82"/>
        <v>0</v>
      </c>
      <c r="AE76" s="350">
        <f t="shared" si="83"/>
        <v>52500000</v>
      </c>
      <c r="AF76" s="350">
        <f t="shared" si="84"/>
        <v>0</v>
      </c>
      <c r="AG76" s="350">
        <f t="shared" si="85"/>
        <v>0</v>
      </c>
      <c r="AH76" s="350">
        <f t="shared" si="86"/>
        <v>0</v>
      </c>
      <c r="AI76" s="350">
        <f t="shared" si="87"/>
        <v>0</v>
      </c>
      <c r="AJ76" s="350">
        <f t="shared" si="88"/>
        <v>0</v>
      </c>
      <c r="AK76" s="354">
        <f t="shared" si="89"/>
        <v>0</v>
      </c>
      <c r="AL76" s="285">
        <f t="shared" si="184"/>
        <v>110250000</v>
      </c>
      <c r="AM76" s="353">
        <f t="shared" si="180"/>
        <v>55125000</v>
      </c>
      <c r="AN76" s="350">
        <f t="shared" si="53"/>
        <v>0</v>
      </c>
      <c r="AO76" s="350">
        <f t="shared" si="54"/>
        <v>0</v>
      </c>
      <c r="AP76" s="350">
        <f t="shared" si="55"/>
        <v>0</v>
      </c>
      <c r="AQ76" s="350">
        <f t="shared" si="56"/>
        <v>0</v>
      </c>
      <c r="AR76" s="350">
        <f t="shared" si="57"/>
        <v>55125000</v>
      </c>
      <c r="AS76" s="350">
        <f t="shared" si="58"/>
        <v>0</v>
      </c>
      <c r="AT76" s="350">
        <f t="shared" si="59"/>
        <v>0</v>
      </c>
      <c r="AU76" s="350">
        <f t="shared" si="60"/>
        <v>0</v>
      </c>
      <c r="AV76" s="350">
        <f t="shared" si="61"/>
        <v>0</v>
      </c>
      <c r="AW76" s="350">
        <f t="shared" si="62"/>
        <v>0</v>
      </c>
      <c r="AX76" s="354">
        <f t="shared" si="178"/>
        <v>0</v>
      </c>
      <c r="AY76" s="264">
        <f t="shared" si="185"/>
        <v>115762500</v>
      </c>
      <c r="AZ76" s="353">
        <f t="shared" si="181"/>
        <v>57881250</v>
      </c>
      <c r="BA76" s="350">
        <f t="shared" si="64"/>
        <v>0</v>
      </c>
      <c r="BB76" s="350">
        <f t="shared" si="65"/>
        <v>0</v>
      </c>
      <c r="BC76" s="350">
        <f t="shared" si="66"/>
        <v>0</v>
      </c>
      <c r="BD76" s="350">
        <f t="shared" si="67"/>
        <v>0</v>
      </c>
      <c r="BE76" s="350">
        <f t="shared" si="68"/>
        <v>57881250</v>
      </c>
      <c r="BF76" s="350">
        <f t="shared" si="69"/>
        <v>0</v>
      </c>
      <c r="BG76" s="350">
        <f t="shared" si="70"/>
        <v>0</v>
      </c>
      <c r="BH76" s="350">
        <f t="shared" si="71"/>
        <v>0</v>
      </c>
      <c r="BI76" s="350">
        <f t="shared" si="72"/>
        <v>0</v>
      </c>
      <c r="BJ76" s="350">
        <f t="shared" si="73"/>
        <v>0</v>
      </c>
      <c r="BK76" s="354">
        <f t="shared" si="74"/>
        <v>0</v>
      </c>
    </row>
    <row r="77" spans="1:63" ht="10.15" thickBot="1">
      <c r="A77" s="706"/>
      <c r="B77" s="703"/>
      <c r="C77" s="689"/>
      <c r="D77" s="689"/>
      <c r="E77" s="689"/>
      <c r="F77" s="689"/>
      <c r="G77" s="291">
        <v>4102051</v>
      </c>
      <c r="H77" s="292" t="s">
        <v>225</v>
      </c>
      <c r="I77" s="291">
        <v>410204504</v>
      </c>
      <c r="J77" s="293" t="s">
        <v>767</v>
      </c>
      <c r="K77" s="264">
        <f t="shared" si="177"/>
        <v>50000000</v>
      </c>
      <c r="L77" s="323">
        <f t="shared" si="182"/>
        <v>50000000</v>
      </c>
      <c r="M77" s="353">
        <v>50000000</v>
      </c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4"/>
      <c r="Y77" s="332">
        <f t="shared" si="183"/>
        <v>0</v>
      </c>
      <c r="Z77" s="353"/>
      <c r="AA77" s="350">
        <f t="shared" si="79"/>
        <v>0</v>
      </c>
      <c r="AB77" s="350">
        <f t="shared" si="80"/>
        <v>0</v>
      </c>
      <c r="AC77" s="350">
        <f t="shared" si="81"/>
        <v>0</v>
      </c>
      <c r="AD77" s="350">
        <f t="shared" si="82"/>
        <v>0</v>
      </c>
      <c r="AE77" s="350">
        <f t="shared" si="83"/>
        <v>0</v>
      </c>
      <c r="AF77" s="350">
        <f t="shared" si="84"/>
        <v>0</v>
      </c>
      <c r="AG77" s="350">
        <f t="shared" si="85"/>
        <v>0</v>
      </c>
      <c r="AH77" s="350">
        <f t="shared" si="86"/>
        <v>0</v>
      </c>
      <c r="AI77" s="350">
        <f t="shared" si="87"/>
        <v>0</v>
      </c>
      <c r="AJ77" s="350">
        <f t="shared" si="88"/>
        <v>0</v>
      </c>
      <c r="AK77" s="354">
        <f t="shared" si="89"/>
        <v>0</v>
      </c>
      <c r="AL77" s="285">
        <f t="shared" si="184"/>
        <v>0</v>
      </c>
      <c r="AM77" s="353">
        <f t="shared" si="180"/>
        <v>0</v>
      </c>
      <c r="AN77" s="350">
        <f t="shared" si="53"/>
        <v>0</v>
      </c>
      <c r="AO77" s="350">
        <f t="shared" si="54"/>
        <v>0</v>
      </c>
      <c r="AP77" s="350">
        <f t="shared" si="55"/>
        <v>0</v>
      </c>
      <c r="AQ77" s="350">
        <f t="shared" si="56"/>
        <v>0</v>
      </c>
      <c r="AR77" s="350">
        <f t="shared" si="57"/>
        <v>0</v>
      </c>
      <c r="AS77" s="350">
        <f t="shared" si="58"/>
        <v>0</v>
      </c>
      <c r="AT77" s="350">
        <f t="shared" si="59"/>
        <v>0</v>
      </c>
      <c r="AU77" s="350">
        <f t="shared" si="60"/>
        <v>0</v>
      </c>
      <c r="AV77" s="350">
        <f t="shared" si="61"/>
        <v>0</v>
      </c>
      <c r="AW77" s="350">
        <f t="shared" si="62"/>
        <v>0</v>
      </c>
      <c r="AX77" s="354">
        <f t="shared" si="178"/>
        <v>0</v>
      </c>
      <c r="AY77" s="264">
        <f t="shared" si="185"/>
        <v>0</v>
      </c>
      <c r="AZ77" s="353">
        <f t="shared" si="181"/>
        <v>0</v>
      </c>
      <c r="BA77" s="350">
        <f t="shared" si="64"/>
        <v>0</v>
      </c>
      <c r="BB77" s="350">
        <f t="shared" si="65"/>
        <v>0</v>
      </c>
      <c r="BC77" s="350">
        <f t="shared" si="66"/>
        <v>0</v>
      </c>
      <c r="BD77" s="350">
        <f t="shared" si="67"/>
        <v>0</v>
      </c>
      <c r="BE77" s="350">
        <f t="shared" si="68"/>
        <v>0</v>
      </c>
      <c r="BF77" s="350">
        <f t="shared" si="69"/>
        <v>0</v>
      </c>
      <c r="BG77" s="350">
        <f t="shared" si="70"/>
        <v>0</v>
      </c>
      <c r="BH77" s="350">
        <f t="shared" si="71"/>
        <v>0</v>
      </c>
      <c r="BI77" s="350">
        <f t="shared" si="72"/>
        <v>0</v>
      </c>
      <c r="BJ77" s="350">
        <f t="shared" si="73"/>
        <v>0</v>
      </c>
      <c r="BK77" s="354">
        <f t="shared" si="74"/>
        <v>0</v>
      </c>
    </row>
    <row r="78" spans="1:63" ht="48.6" thickBot="1">
      <c r="A78" s="706"/>
      <c r="B78" s="703"/>
      <c r="C78" s="291">
        <v>45</v>
      </c>
      <c r="D78" s="291" t="s">
        <v>1459</v>
      </c>
      <c r="E78" s="291">
        <v>4502</v>
      </c>
      <c r="F78" s="291" t="s">
        <v>1460</v>
      </c>
      <c r="G78" s="291">
        <v>4502024</v>
      </c>
      <c r="H78" s="292" t="s">
        <v>916</v>
      </c>
      <c r="I78" s="291">
        <v>450202401</v>
      </c>
      <c r="J78" s="293" t="s">
        <v>918</v>
      </c>
      <c r="K78" s="264">
        <f t="shared" si="177"/>
        <v>689620000</v>
      </c>
      <c r="L78" s="323">
        <f t="shared" si="182"/>
        <v>160000000</v>
      </c>
      <c r="M78" s="353">
        <v>40000000</v>
      </c>
      <c r="N78" s="350"/>
      <c r="O78" s="350"/>
      <c r="P78" s="350"/>
      <c r="Q78" s="350"/>
      <c r="R78" s="350">
        <v>120000000</v>
      </c>
      <c r="S78" s="350"/>
      <c r="T78" s="350"/>
      <c r="U78" s="350"/>
      <c r="V78" s="350"/>
      <c r="W78" s="350"/>
      <c r="X78" s="354"/>
      <c r="Y78" s="332">
        <f t="shared" si="183"/>
        <v>168000000</v>
      </c>
      <c r="Z78" s="353">
        <f t="shared" si="179"/>
        <v>42000000</v>
      </c>
      <c r="AA78" s="350">
        <f t="shared" si="79"/>
        <v>0</v>
      </c>
      <c r="AB78" s="350">
        <f t="shared" si="80"/>
        <v>0</v>
      </c>
      <c r="AC78" s="350">
        <f t="shared" si="81"/>
        <v>0</v>
      </c>
      <c r="AD78" s="350">
        <f t="shared" si="82"/>
        <v>0</v>
      </c>
      <c r="AE78" s="350">
        <f t="shared" si="83"/>
        <v>126000000</v>
      </c>
      <c r="AF78" s="350">
        <f t="shared" si="84"/>
        <v>0</v>
      </c>
      <c r="AG78" s="350">
        <f t="shared" si="85"/>
        <v>0</v>
      </c>
      <c r="AH78" s="350">
        <f t="shared" si="86"/>
        <v>0</v>
      </c>
      <c r="AI78" s="350">
        <f t="shared" si="87"/>
        <v>0</v>
      </c>
      <c r="AJ78" s="350">
        <f t="shared" si="88"/>
        <v>0</v>
      </c>
      <c r="AK78" s="354">
        <f t="shared" si="89"/>
        <v>0</v>
      </c>
      <c r="AL78" s="285">
        <f t="shared" si="184"/>
        <v>176400000</v>
      </c>
      <c r="AM78" s="353">
        <f t="shared" si="180"/>
        <v>44100000</v>
      </c>
      <c r="AN78" s="350">
        <f t="shared" si="53"/>
        <v>0</v>
      </c>
      <c r="AO78" s="350">
        <f t="shared" si="54"/>
        <v>0</v>
      </c>
      <c r="AP78" s="350">
        <f t="shared" si="55"/>
        <v>0</v>
      </c>
      <c r="AQ78" s="350">
        <f t="shared" si="56"/>
        <v>0</v>
      </c>
      <c r="AR78" s="350">
        <f t="shared" si="57"/>
        <v>132300000</v>
      </c>
      <c r="AS78" s="350">
        <f t="shared" si="58"/>
        <v>0</v>
      </c>
      <c r="AT78" s="350">
        <f t="shared" si="59"/>
        <v>0</v>
      </c>
      <c r="AU78" s="350">
        <f t="shared" si="60"/>
        <v>0</v>
      </c>
      <c r="AV78" s="350">
        <f t="shared" si="61"/>
        <v>0</v>
      </c>
      <c r="AW78" s="350">
        <f t="shared" si="62"/>
        <v>0</v>
      </c>
      <c r="AX78" s="354">
        <f t="shared" si="178"/>
        <v>0</v>
      </c>
      <c r="AY78" s="264">
        <f t="shared" si="185"/>
        <v>185220000</v>
      </c>
      <c r="AZ78" s="353">
        <f t="shared" si="181"/>
        <v>46305000</v>
      </c>
      <c r="BA78" s="350">
        <f t="shared" si="64"/>
        <v>0</v>
      </c>
      <c r="BB78" s="350">
        <f t="shared" si="65"/>
        <v>0</v>
      </c>
      <c r="BC78" s="350">
        <f t="shared" si="66"/>
        <v>0</v>
      </c>
      <c r="BD78" s="350">
        <f t="shared" si="67"/>
        <v>0</v>
      </c>
      <c r="BE78" s="350">
        <f t="shared" si="68"/>
        <v>138915000</v>
      </c>
      <c r="BF78" s="350">
        <f t="shared" si="69"/>
        <v>0</v>
      </c>
      <c r="BG78" s="350">
        <f t="shared" si="70"/>
        <v>0</v>
      </c>
      <c r="BH78" s="350">
        <f t="shared" si="71"/>
        <v>0</v>
      </c>
      <c r="BI78" s="350">
        <f t="shared" si="72"/>
        <v>0</v>
      </c>
      <c r="BJ78" s="350">
        <f t="shared" si="73"/>
        <v>0</v>
      </c>
      <c r="BK78" s="354">
        <f t="shared" si="74"/>
        <v>0</v>
      </c>
    </row>
    <row r="79" spans="1:63" ht="48.6" thickBot="1">
      <c r="A79" s="706"/>
      <c r="B79" s="703"/>
      <c r="C79" s="687">
        <v>36</v>
      </c>
      <c r="D79" s="687" t="s">
        <v>1452</v>
      </c>
      <c r="E79" s="291">
        <v>3604</v>
      </c>
      <c r="F79" s="291" t="s">
        <v>1453</v>
      </c>
      <c r="G79" s="291">
        <v>3604004</v>
      </c>
      <c r="H79" s="292" t="s">
        <v>1461</v>
      </c>
      <c r="I79" s="291">
        <v>360400400</v>
      </c>
      <c r="J79" s="293" t="s">
        <v>172</v>
      </c>
      <c r="K79" s="264">
        <f t="shared" si="177"/>
        <v>129303750</v>
      </c>
      <c r="L79" s="323">
        <f t="shared" si="182"/>
        <v>30000000</v>
      </c>
      <c r="M79" s="353">
        <v>30000000</v>
      </c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4"/>
      <c r="Y79" s="332">
        <f t="shared" si="183"/>
        <v>31500000</v>
      </c>
      <c r="Z79" s="353">
        <f t="shared" si="179"/>
        <v>31500000</v>
      </c>
      <c r="AA79" s="350">
        <f t="shared" si="79"/>
        <v>0</v>
      </c>
      <c r="AB79" s="350">
        <f t="shared" si="80"/>
        <v>0</v>
      </c>
      <c r="AC79" s="350">
        <f t="shared" si="81"/>
        <v>0</v>
      </c>
      <c r="AD79" s="350">
        <f t="shared" si="82"/>
        <v>0</v>
      </c>
      <c r="AE79" s="350">
        <f t="shared" si="83"/>
        <v>0</v>
      </c>
      <c r="AF79" s="350">
        <f t="shared" si="84"/>
        <v>0</v>
      </c>
      <c r="AG79" s="350">
        <f t="shared" si="85"/>
        <v>0</v>
      </c>
      <c r="AH79" s="350">
        <f t="shared" si="86"/>
        <v>0</v>
      </c>
      <c r="AI79" s="350">
        <f t="shared" si="87"/>
        <v>0</v>
      </c>
      <c r="AJ79" s="350">
        <f t="shared" si="88"/>
        <v>0</v>
      </c>
      <c r="AK79" s="354">
        <f t="shared" si="89"/>
        <v>0</v>
      </c>
      <c r="AL79" s="285">
        <f t="shared" si="184"/>
        <v>33075000</v>
      </c>
      <c r="AM79" s="353">
        <f t="shared" si="180"/>
        <v>33075000</v>
      </c>
      <c r="AN79" s="350">
        <f t="shared" si="53"/>
        <v>0</v>
      </c>
      <c r="AO79" s="350">
        <f t="shared" si="54"/>
        <v>0</v>
      </c>
      <c r="AP79" s="350">
        <f t="shared" si="55"/>
        <v>0</v>
      </c>
      <c r="AQ79" s="350">
        <f t="shared" si="56"/>
        <v>0</v>
      </c>
      <c r="AR79" s="350">
        <f t="shared" si="57"/>
        <v>0</v>
      </c>
      <c r="AS79" s="350">
        <f t="shared" si="58"/>
        <v>0</v>
      </c>
      <c r="AT79" s="350">
        <f t="shared" si="59"/>
        <v>0</v>
      </c>
      <c r="AU79" s="350">
        <f t="shared" si="60"/>
        <v>0</v>
      </c>
      <c r="AV79" s="350">
        <f t="shared" si="61"/>
        <v>0</v>
      </c>
      <c r="AW79" s="350">
        <f t="shared" si="62"/>
        <v>0</v>
      </c>
      <c r="AX79" s="354">
        <f t="shared" si="178"/>
        <v>0</v>
      </c>
      <c r="AY79" s="264">
        <f t="shared" si="185"/>
        <v>34728750</v>
      </c>
      <c r="AZ79" s="353">
        <f t="shared" si="181"/>
        <v>34728750</v>
      </c>
      <c r="BA79" s="350">
        <f t="shared" si="64"/>
        <v>0</v>
      </c>
      <c r="BB79" s="350">
        <f t="shared" si="65"/>
        <v>0</v>
      </c>
      <c r="BC79" s="350">
        <f t="shared" si="66"/>
        <v>0</v>
      </c>
      <c r="BD79" s="350">
        <f t="shared" si="67"/>
        <v>0</v>
      </c>
      <c r="BE79" s="350">
        <f t="shared" si="68"/>
        <v>0</v>
      </c>
      <c r="BF79" s="350">
        <f t="shared" si="69"/>
        <v>0</v>
      </c>
      <c r="BG79" s="350">
        <f t="shared" si="70"/>
        <v>0</v>
      </c>
      <c r="BH79" s="350">
        <f t="shared" si="71"/>
        <v>0</v>
      </c>
      <c r="BI79" s="350">
        <f t="shared" si="72"/>
        <v>0</v>
      </c>
      <c r="BJ79" s="350">
        <f t="shared" si="73"/>
        <v>0</v>
      </c>
      <c r="BK79" s="354">
        <f t="shared" si="74"/>
        <v>0</v>
      </c>
    </row>
    <row r="80" spans="1:63" ht="19.899999999999999" thickBot="1">
      <c r="A80" s="706"/>
      <c r="B80" s="703"/>
      <c r="C80" s="688"/>
      <c r="D80" s="688"/>
      <c r="E80" s="291">
        <v>3603</v>
      </c>
      <c r="F80" s="291" t="s">
        <v>1462</v>
      </c>
      <c r="G80" s="291">
        <v>3603016</v>
      </c>
      <c r="H80" s="292" t="s">
        <v>1463</v>
      </c>
      <c r="I80" s="291">
        <v>360301601</v>
      </c>
      <c r="J80" s="293" t="s">
        <v>1464</v>
      </c>
      <c r="K80" s="264">
        <f t="shared" si="177"/>
        <v>862025000</v>
      </c>
      <c r="L80" s="323">
        <f t="shared" si="182"/>
        <v>200000000</v>
      </c>
      <c r="M80" s="353"/>
      <c r="N80" s="350"/>
      <c r="O80" s="350"/>
      <c r="P80" s="350"/>
      <c r="Q80" s="350"/>
      <c r="R80" s="350"/>
      <c r="S80" s="350">
        <v>50000000</v>
      </c>
      <c r="T80" s="350"/>
      <c r="U80" s="350"/>
      <c r="V80" s="350"/>
      <c r="W80" s="350"/>
      <c r="X80" s="354">
        <v>150000000</v>
      </c>
      <c r="Y80" s="332">
        <f t="shared" si="183"/>
        <v>210000000</v>
      </c>
      <c r="Z80" s="353">
        <f t="shared" si="179"/>
        <v>0</v>
      </c>
      <c r="AA80" s="350">
        <f t="shared" si="79"/>
        <v>0</v>
      </c>
      <c r="AB80" s="350">
        <f t="shared" si="80"/>
        <v>0</v>
      </c>
      <c r="AC80" s="350">
        <f t="shared" si="81"/>
        <v>0</v>
      </c>
      <c r="AD80" s="350">
        <f t="shared" si="82"/>
        <v>0</v>
      </c>
      <c r="AE80" s="350">
        <f t="shared" si="83"/>
        <v>0</v>
      </c>
      <c r="AF80" s="350">
        <f t="shared" si="84"/>
        <v>52500000</v>
      </c>
      <c r="AG80" s="350">
        <f t="shared" si="85"/>
        <v>0</v>
      </c>
      <c r="AH80" s="350">
        <f t="shared" si="86"/>
        <v>0</v>
      </c>
      <c r="AI80" s="350">
        <f t="shared" si="87"/>
        <v>0</v>
      </c>
      <c r="AJ80" s="350">
        <f t="shared" si="88"/>
        <v>0</v>
      </c>
      <c r="AK80" s="354">
        <f t="shared" si="89"/>
        <v>157500000</v>
      </c>
      <c r="AL80" s="285">
        <f t="shared" si="184"/>
        <v>220500000</v>
      </c>
      <c r="AM80" s="353">
        <f t="shared" si="180"/>
        <v>0</v>
      </c>
      <c r="AN80" s="350">
        <f t="shared" si="53"/>
        <v>0</v>
      </c>
      <c r="AO80" s="350">
        <f t="shared" si="54"/>
        <v>0</v>
      </c>
      <c r="AP80" s="350">
        <f t="shared" si="55"/>
        <v>0</v>
      </c>
      <c r="AQ80" s="350">
        <f t="shared" si="56"/>
        <v>0</v>
      </c>
      <c r="AR80" s="350">
        <f t="shared" si="57"/>
        <v>0</v>
      </c>
      <c r="AS80" s="350">
        <f t="shared" si="58"/>
        <v>55125000</v>
      </c>
      <c r="AT80" s="350">
        <f t="shared" si="59"/>
        <v>0</v>
      </c>
      <c r="AU80" s="350">
        <f t="shared" si="60"/>
        <v>0</v>
      </c>
      <c r="AV80" s="350">
        <f t="shared" si="61"/>
        <v>0</v>
      </c>
      <c r="AW80" s="350">
        <f t="shared" si="62"/>
        <v>0</v>
      </c>
      <c r="AX80" s="354">
        <f t="shared" si="178"/>
        <v>165375000</v>
      </c>
      <c r="AY80" s="264">
        <f t="shared" si="185"/>
        <v>231525000</v>
      </c>
      <c r="AZ80" s="353">
        <f t="shared" si="181"/>
        <v>0</v>
      </c>
      <c r="BA80" s="350">
        <f t="shared" si="64"/>
        <v>0</v>
      </c>
      <c r="BB80" s="350">
        <f t="shared" si="65"/>
        <v>0</v>
      </c>
      <c r="BC80" s="350">
        <f t="shared" si="66"/>
        <v>0</v>
      </c>
      <c r="BD80" s="350">
        <f t="shared" si="67"/>
        <v>0</v>
      </c>
      <c r="BE80" s="350">
        <f t="shared" si="68"/>
        <v>0</v>
      </c>
      <c r="BF80" s="350">
        <f t="shared" si="69"/>
        <v>57881250</v>
      </c>
      <c r="BG80" s="350">
        <f t="shared" si="70"/>
        <v>0</v>
      </c>
      <c r="BH80" s="350">
        <f t="shared" si="71"/>
        <v>0</v>
      </c>
      <c r="BI80" s="350">
        <f t="shared" si="72"/>
        <v>0</v>
      </c>
      <c r="BJ80" s="350">
        <f t="shared" si="73"/>
        <v>0</v>
      </c>
      <c r="BK80" s="354">
        <f t="shared" si="74"/>
        <v>173643750</v>
      </c>
    </row>
    <row r="81" spans="1:63" ht="58.15" thickBot="1">
      <c r="A81" s="706"/>
      <c r="B81" s="704"/>
      <c r="C81" s="690"/>
      <c r="D81" s="690"/>
      <c r="E81" s="302">
        <v>3605</v>
      </c>
      <c r="F81" s="302" t="s">
        <v>1465</v>
      </c>
      <c r="G81" s="302">
        <v>3605013</v>
      </c>
      <c r="H81" s="303" t="s">
        <v>1466</v>
      </c>
      <c r="I81" s="302" t="s">
        <v>1467</v>
      </c>
      <c r="J81" s="304" t="s">
        <v>1468</v>
      </c>
      <c r="K81" s="264">
        <f t="shared" si="177"/>
        <v>129303750</v>
      </c>
      <c r="L81" s="323">
        <f t="shared" si="182"/>
        <v>30000000</v>
      </c>
      <c r="M81" s="353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4">
        <v>30000000</v>
      </c>
      <c r="Y81" s="332">
        <f t="shared" si="183"/>
        <v>31500000</v>
      </c>
      <c r="Z81" s="353">
        <f t="shared" si="179"/>
        <v>0</v>
      </c>
      <c r="AA81" s="350">
        <f t="shared" si="79"/>
        <v>0</v>
      </c>
      <c r="AB81" s="350">
        <f t="shared" si="80"/>
        <v>0</v>
      </c>
      <c r="AC81" s="350">
        <f t="shared" si="81"/>
        <v>0</v>
      </c>
      <c r="AD81" s="350">
        <f t="shared" si="82"/>
        <v>0</v>
      </c>
      <c r="AE81" s="350">
        <f t="shared" si="83"/>
        <v>0</v>
      </c>
      <c r="AF81" s="350">
        <f t="shared" si="84"/>
        <v>0</v>
      </c>
      <c r="AG81" s="350">
        <f t="shared" si="85"/>
        <v>0</v>
      </c>
      <c r="AH81" s="350">
        <f t="shared" si="86"/>
        <v>0</v>
      </c>
      <c r="AI81" s="350">
        <f t="shared" si="87"/>
        <v>0</v>
      </c>
      <c r="AJ81" s="350">
        <f t="shared" si="88"/>
        <v>0</v>
      </c>
      <c r="AK81" s="354">
        <f t="shared" si="89"/>
        <v>31500000</v>
      </c>
      <c r="AL81" s="285">
        <f t="shared" si="184"/>
        <v>33075000</v>
      </c>
      <c r="AM81" s="353">
        <f t="shared" si="180"/>
        <v>0</v>
      </c>
      <c r="AN81" s="350">
        <f t="shared" si="53"/>
        <v>0</v>
      </c>
      <c r="AO81" s="350">
        <f t="shared" si="54"/>
        <v>0</v>
      </c>
      <c r="AP81" s="350">
        <f t="shared" si="55"/>
        <v>0</v>
      </c>
      <c r="AQ81" s="350">
        <f t="shared" si="56"/>
        <v>0</v>
      </c>
      <c r="AR81" s="350">
        <f t="shared" si="57"/>
        <v>0</v>
      </c>
      <c r="AS81" s="350">
        <f t="shared" si="58"/>
        <v>0</v>
      </c>
      <c r="AT81" s="350">
        <f t="shared" si="59"/>
        <v>0</v>
      </c>
      <c r="AU81" s="350">
        <f t="shared" si="60"/>
        <v>0</v>
      </c>
      <c r="AV81" s="350">
        <f t="shared" si="61"/>
        <v>0</v>
      </c>
      <c r="AW81" s="350">
        <f t="shared" si="62"/>
        <v>0</v>
      </c>
      <c r="AX81" s="354">
        <f t="shared" si="178"/>
        <v>33075000</v>
      </c>
      <c r="AY81" s="264">
        <f t="shared" si="185"/>
        <v>34728750</v>
      </c>
      <c r="AZ81" s="353">
        <f t="shared" si="181"/>
        <v>0</v>
      </c>
      <c r="BA81" s="350">
        <f t="shared" si="64"/>
        <v>0</v>
      </c>
      <c r="BB81" s="350">
        <f t="shared" si="65"/>
        <v>0</v>
      </c>
      <c r="BC81" s="350">
        <f t="shared" si="66"/>
        <v>0</v>
      </c>
      <c r="BD81" s="350">
        <f t="shared" si="67"/>
        <v>0</v>
      </c>
      <c r="BE81" s="350">
        <f t="shared" si="68"/>
        <v>0</v>
      </c>
      <c r="BF81" s="350">
        <f t="shared" si="69"/>
        <v>0</v>
      </c>
      <c r="BG81" s="350">
        <f t="shared" si="70"/>
        <v>0</v>
      </c>
      <c r="BH81" s="350">
        <f t="shared" si="71"/>
        <v>0</v>
      </c>
      <c r="BI81" s="350">
        <f t="shared" si="72"/>
        <v>0</v>
      </c>
      <c r="BJ81" s="350">
        <f t="shared" si="73"/>
        <v>0</v>
      </c>
      <c r="BK81" s="354">
        <f t="shared" si="74"/>
        <v>34728750</v>
      </c>
    </row>
    <row r="82" spans="1:63" ht="40.9" customHeight="1" thickBot="1">
      <c r="A82" s="706"/>
      <c r="B82" s="702" t="s">
        <v>1469</v>
      </c>
      <c r="C82" s="691">
        <v>45</v>
      </c>
      <c r="D82" s="691" t="s">
        <v>1459</v>
      </c>
      <c r="E82" s="286">
        <v>4501</v>
      </c>
      <c r="F82" s="286" t="s">
        <v>1470</v>
      </c>
      <c r="G82" s="286">
        <v>4501050</v>
      </c>
      <c r="H82" s="287" t="s">
        <v>850</v>
      </c>
      <c r="I82" s="286">
        <v>450105001</v>
      </c>
      <c r="J82" s="288" t="s">
        <v>1471</v>
      </c>
      <c r="K82" s="264">
        <f t="shared" si="177"/>
        <v>215506250</v>
      </c>
      <c r="L82" s="323">
        <f t="shared" si="182"/>
        <v>50000000</v>
      </c>
      <c r="M82" s="353">
        <v>50000000</v>
      </c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4"/>
      <c r="Y82" s="332">
        <f t="shared" si="183"/>
        <v>52500000</v>
      </c>
      <c r="Z82" s="353">
        <f t="shared" si="179"/>
        <v>52500000</v>
      </c>
      <c r="AA82" s="350">
        <f t="shared" si="79"/>
        <v>0</v>
      </c>
      <c r="AB82" s="350">
        <f t="shared" si="80"/>
        <v>0</v>
      </c>
      <c r="AC82" s="350">
        <f t="shared" si="81"/>
        <v>0</v>
      </c>
      <c r="AD82" s="350">
        <f t="shared" si="82"/>
        <v>0</v>
      </c>
      <c r="AE82" s="350">
        <f t="shared" si="83"/>
        <v>0</v>
      </c>
      <c r="AF82" s="350">
        <f t="shared" si="84"/>
        <v>0</v>
      </c>
      <c r="AG82" s="350">
        <f t="shared" si="85"/>
        <v>0</v>
      </c>
      <c r="AH82" s="350">
        <f t="shared" si="86"/>
        <v>0</v>
      </c>
      <c r="AI82" s="350">
        <f t="shared" si="87"/>
        <v>0</v>
      </c>
      <c r="AJ82" s="350">
        <f t="shared" si="88"/>
        <v>0</v>
      </c>
      <c r="AK82" s="354">
        <f t="shared" si="89"/>
        <v>0</v>
      </c>
      <c r="AL82" s="285">
        <f t="shared" si="184"/>
        <v>55125000</v>
      </c>
      <c r="AM82" s="353">
        <f t="shared" si="180"/>
        <v>55125000</v>
      </c>
      <c r="AN82" s="350">
        <f t="shared" si="53"/>
        <v>0</v>
      </c>
      <c r="AO82" s="350">
        <f t="shared" si="54"/>
        <v>0</v>
      </c>
      <c r="AP82" s="350">
        <f t="shared" si="55"/>
        <v>0</v>
      </c>
      <c r="AQ82" s="350">
        <f t="shared" si="56"/>
        <v>0</v>
      </c>
      <c r="AR82" s="350">
        <f t="shared" si="57"/>
        <v>0</v>
      </c>
      <c r="AS82" s="350">
        <f t="shared" si="58"/>
        <v>0</v>
      </c>
      <c r="AT82" s="350">
        <f t="shared" si="59"/>
        <v>0</v>
      </c>
      <c r="AU82" s="350">
        <f t="shared" si="60"/>
        <v>0</v>
      </c>
      <c r="AV82" s="350">
        <f t="shared" si="61"/>
        <v>0</v>
      </c>
      <c r="AW82" s="350">
        <f t="shared" si="62"/>
        <v>0</v>
      </c>
      <c r="AX82" s="354">
        <f t="shared" si="178"/>
        <v>0</v>
      </c>
      <c r="AY82" s="264">
        <f t="shared" si="185"/>
        <v>57881250</v>
      </c>
      <c r="AZ82" s="353">
        <f t="shared" si="181"/>
        <v>57881250</v>
      </c>
      <c r="BA82" s="350">
        <f t="shared" si="64"/>
        <v>0</v>
      </c>
      <c r="BB82" s="350">
        <f t="shared" si="65"/>
        <v>0</v>
      </c>
      <c r="BC82" s="350">
        <f t="shared" si="66"/>
        <v>0</v>
      </c>
      <c r="BD82" s="350">
        <f t="shared" si="67"/>
        <v>0</v>
      </c>
      <c r="BE82" s="350">
        <f t="shared" si="68"/>
        <v>0</v>
      </c>
      <c r="BF82" s="350">
        <f t="shared" si="69"/>
        <v>0</v>
      </c>
      <c r="BG82" s="350">
        <f t="shared" si="70"/>
        <v>0</v>
      </c>
      <c r="BH82" s="350">
        <f t="shared" si="71"/>
        <v>0</v>
      </c>
      <c r="BI82" s="350">
        <f t="shared" si="72"/>
        <v>0</v>
      </c>
      <c r="BJ82" s="350">
        <f t="shared" si="73"/>
        <v>0</v>
      </c>
      <c r="BK82" s="354">
        <f t="shared" si="74"/>
        <v>0</v>
      </c>
    </row>
    <row r="83" spans="1:63" ht="39" thickBot="1">
      <c r="A83" s="706"/>
      <c r="B83" s="703"/>
      <c r="C83" s="688"/>
      <c r="D83" s="688"/>
      <c r="E83" s="687">
        <v>4502</v>
      </c>
      <c r="F83" s="687" t="s">
        <v>1460</v>
      </c>
      <c r="G83" s="286">
        <v>4502001</v>
      </c>
      <c r="H83" s="292" t="s">
        <v>661</v>
      </c>
      <c r="I83" s="286">
        <v>450200108</v>
      </c>
      <c r="J83" s="293" t="s">
        <v>1472</v>
      </c>
      <c r="K83" s="264">
        <f t="shared" si="177"/>
        <v>129303750</v>
      </c>
      <c r="L83" s="323">
        <f t="shared" si="182"/>
        <v>30000000</v>
      </c>
      <c r="M83" s="353">
        <v>30000000</v>
      </c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4"/>
      <c r="Y83" s="332">
        <f t="shared" si="183"/>
        <v>31500000</v>
      </c>
      <c r="Z83" s="353">
        <f t="shared" si="179"/>
        <v>31500000</v>
      </c>
      <c r="AA83" s="350">
        <f t="shared" si="79"/>
        <v>0</v>
      </c>
      <c r="AB83" s="350">
        <f t="shared" si="80"/>
        <v>0</v>
      </c>
      <c r="AC83" s="350">
        <f t="shared" si="81"/>
        <v>0</v>
      </c>
      <c r="AD83" s="350">
        <f t="shared" si="82"/>
        <v>0</v>
      </c>
      <c r="AE83" s="350">
        <f t="shared" si="83"/>
        <v>0</v>
      </c>
      <c r="AF83" s="350">
        <f t="shared" si="84"/>
        <v>0</v>
      </c>
      <c r="AG83" s="350">
        <f t="shared" si="85"/>
        <v>0</v>
      </c>
      <c r="AH83" s="350">
        <f t="shared" si="86"/>
        <v>0</v>
      </c>
      <c r="AI83" s="350">
        <f t="shared" si="87"/>
        <v>0</v>
      </c>
      <c r="AJ83" s="350">
        <f t="shared" si="88"/>
        <v>0</v>
      </c>
      <c r="AK83" s="354">
        <f t="shared" si="89"/>
        <v>0</v>
      </c>
      <c r="AL83" s="285">
        <f t="shared" si="184"/>
        <v>33075000</v>
      </c>
      <c r="AM83" s="353">
        <f t="shared" si="180"/>
        <v>33075000</v>
      </c>
      <c r="AN83" s="350">
        <f t="shared" si="53"/>
        <v>0</v>
      </c>
      <c r="AO83" s="350">
        <f t="shared" si="54"/>
        <v>0</v>
      </c>
      <c r="AP83" s="350">
        <f t="shared" si="55"/>
        <v>0</v>
      </c>
      <c r="AQ83" s="350">
        <f t="shared" si="56"/>
        <v>0</v>
      </c>
      <c r="AR83" s="350">
        <f t="shared" si="57"/>
        <v>0</v>
      </c>
      <c r="AS83" s="350">
        <f t="shared" si="58"/>
        <v>0</v>
      </c>
      <c r="AT83" s="350">
        <f t="shared" si="59"/>
        <v>0</v>
      </c>
      <c r="AU83" s="350">
        <f t="shared" si="60"/>
        <v>0</v>
      </c>
      <c r="AV83" s="350">
        <f t="shared" si="61"/>
        <v>0</v>
      </c>
      <c r="AW83" s="350">
        <f t="shared" si="62"/>
        <v>0</v>
      </c>
      <c r="AX83" s="354">
        <f t="shared" si="178"/>
        <v>0</v>
      </c>
      <c r="AY83" s="264">
        <f t="shared" si="185"/>
        <v>34728750</v>
      </c>
      <c r="AZ83" s="353">
        <f t="shared" si="181"/>
        <v>34728750</v>
      </c>
      <c r="BA83" s="350">
        <f t="shared" si="64"/>
        <v>0</v>
      </c>
      <c r="BB83" s="350">
        <f t="shared" si="65"/>
        <v>0</v>
      </c>
      <c r="BC83" s="350">
        <f t="shared" si="66"/>
        <v>0</v>
      </c>
      <c r="BD83" s="350">
        <f t="shared" si="67"/>
        <v>0</v>
      </c>
      <c r="BE83" s="350">
        <f t="shared" si="68"/>
        <v>0</v>
      </c>
      <c r="BF83" s="350">
        <f t="shared" si="69"/>
        <v>0</v>
      </c>
      <c r="BG83" s="350">
        <f t="shared" si="70"/>
        <v>0</v>
      </c>
      <c r="BH83" s="350">
        <f t="shared" si="71"/>
        <v>0</v>
      </c>
      <c r="BI83" s="350">
        <f t="shared" si="72"/>
        <v>0</v>
      </c>
      <c r="BJ83" s="350">
        <f t="shared" si="73"/>
        <v>0</v>
      </c>
      <c r="BK83" s="354">
        <f t="shared" si="74"/>
        <v>0</v>
      </c>
    </row>
    <row r="84" spans="1:63" ht="29.45" thickBot="1">
      <c r="A84" s="706"/>
      <c r="B84" s="703"/>
      <c r="C84" s="688"/>
      <c r="D84" s="688"/>
      <c r="E84" s="688"/>
      <c r="F84" s="688"/>
      <c r="G84" s="286">
        <v>4502024</v>
      </c>
      <c r="H84" s="292" t="s">
        <v>916</v>
      </c>
      <c r="I84" s="286">
        <v>450202401</v>
      </c>
      <c r="J84" s="293" t="s">
        <v>918</v>
      </c>
      <c r="K84" s="264">
        <f t="shared" si="177"/>
        <v>129303750</v>
      </c>
      <c r="L84" s="323">
        <f t="shared" si="182"/>
        <v>30000000</v>
      </c>
      <c r="M84" s="353">
        <v>30000000</v>
      </c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4"/>
      <c r="Y84" s="332">
        <f t="shared" si="183"/>
        <v>31500000</v>
      </c>
      <c r="Z84" s="353">
        <f t="shared" si="179"/>
        <v>31500000</v>
      </c>
      <c r="AA84" s="350">
        <f t="shared" si="79"/>
        <v>0</v>
      </c>
      <c r="AB84" s="350">
        <f t="shared" si="80"/>
        <v>0</v>
      </c>
      <c r="AC84" s="350">
        <f t="shared" si="81"/>
        <v>0</v>
      </c>
      <c r="AD84" s="350">
        <f t="shared" si="82"/>
        <v>0</v>
      </c>
      <c r="AE84" s="350">
        <f t="shared" si="83"/>
        <v>0</v>
      </c>
      <c r="AF84" s="350">
        <f t="shared" si="84"/>
        <v>0</v>
      </c>
      <c r="AG84" s="350">
        <f t="shared" si="85"/>
        <v>0</v>
      </c>
      <c r="AH84" s="350">
        <f t="shared" si="86"/>
        <v>0</v>
      </c>
      <c r="AI84" s="350">
        <f t="shared" si="87"/>
        <v>0</v>
      </c>
      <c r="AJ84" s="350">
        <f t="shared" si="88"/>
        <v>0</v>
      </c>
      <c r="AK84" s="354">
        <f t="shared" si="89"/>
        <v>0</v>
      </c>
      <c r="AL84" s="285">
        <f t="shared" si="184"/>
        <v>33075000</v>
      </c>
      <c r="AM84" s="353">
        <f t="shared" si="180"/>
        <v>33075000</v>
      </c>
      <c r="AN84" s="350">
        <f t="shared" si="53"/>
        <v>0</v>
      </c>
      <c r="AO84" s="350">
        <f t="shared" si="54"/>
        <v>0</v>
      </c>
      <c r="AP84" s="350">
        <f t="shared" si="55"/>
        <v>0</v>
      </c>
      <c r="AQ84" s="350">
        <f t="shared" si="56"/>
        <v>0</v>
      </c>
      <c r="AR84" s="350">
        <f t="shared" si="57"/>
        <v>0</v>
      </c>
      <c r="AS84" s="350">
        <f t="shared" si="58"/>
        <v>0</v>
      </c>
      <c r="AT84" s="350">
        <f t="shared" si="59"/>
        <v>0</v>
      </c>
      <c r="AU84" s="350">
        <f t="shared" si="60"/>
        <v>0</v>
      </c>
      <c r="AV84" s="350">
        <f t="shared" si="61"/>
        <v>0</v>
      </c>
      <c r="AW84" s="350">
        <f t="shared" si="62"/>
        <v>0</v>
      </c>
      <c r="AX84" s="354">
        <f t="shared" si="178"/>
        <v>0</v>
      </c>
      <c r="AY84" s="264">
        <f t="shared" si="185"/>
        <v>34728750</v>
      </c>
      <c r="AZ84" s="353">
        <f t="shared" si="181"/>
        <v>34728750</v>
      </c>
      <c r="BA84" s="350">
        <f t="shared" si="64"/>
        <v>0</v>
      </c>
      <c r="BB84" s="350">
        <f t="shared" si="65"/>
        <v>0</v>
      </c>
      <c r="BC84" s="350">
        <f t="shared" si="66"/>
        <v>0</v>
      </c>
      <c r="BD84" s="350">
        <f t="shared" si="67"/>
        <v>0</v>
      </c>
      <c r="BE84" s="350">
        <f t="shared" si="68"/>
        <v>0</v>
      </c>
      <c r="BF84" s="350">
        <f t="shared" si="69"/>
        <v>0</v>
      </c>
      <c r="BG84" s="350">
        <f t="shared" si="70"/>
        <v>0</v>
      </c>
      <c r="BH84" s="350">
        <f t="shared" si="71"/>
        <v>0</v>
      </c>
      <c r="BI84" s="350">
        <f t="shared" si="72"/>
        <v>0</v>
      </c>
      <c r="BJ84" s="350">
        <f t="shared" si="73"/>
        <v>0</v>
      </c>
      <c r="BK84" s="354">
        <f t="shared" si="74"/>
        <v>0</v>
      </c>
    </row>
    <row r="85" spans="1:63" ht="10.15" thickBot="1">
      <c r="A85" s="706"/>
      <c r="B85" s="703"/>
      <c r="C85" s="688"/>
      <c r="D85" s="688"/>
      <c r="E85" s="688"/>
      <c r="F85" s="688"/>
      <c r="G85" s="286">
        <v>4502035</v>
      </c>
      <c r="H85" s="292" t="s">
        <v>225</v>
      </c>
      <c r="I85" s="286">
        <v>450203500</v>
      </c>
      <c r="J85" s="293" t="s">
        <v>767</v>
      </c>
      <c r="K85" s="264">
        <f t="shared" si="177"/>
        <v>50000000</v>
      </c>
      <c r="L85" s="323">
        <f t="shared" si="182"/>
        <v>50000000</v>
      </c>
      <c r="M85" s="353">
        <v>50000000</v>
      </c>
      <c r="N85" s="350"/>
      <c r="O85" s="350"/>
      <c r="P85" s="350"/>
      <c r="Q85" s="350"/>
      <c r="R85" s="350"/>
      <c r="S85" s="350"/>
      <c r="T85" s="350"/>
      <c r="U85" s="350"/>
      <c r="V85" s="350"/>
      <c r="W85" s="350"/>
      <c r="X85" s="354"/>
      <c r="Y85" s="332">
        <f t="shared" si="183"/>
        <v>0</v>
      </c>
      <c r="Z85" s="353"/>
      <c r="AA85" s="350">
        <f t="shared" si="79"/>
        <v>0</v>
      </c>
      <c r="AB85" s="350">
        <f t="shared" si="80"/>
        <v>0</v>
      </c>
      <c r="AC85" s="350">
        <f t="shared" si="81"/>
        <v>0</v>
      </c>
      <c r="AD85" s="350">
        <f t="shared" si="82"/>
        <v>0</v>
      </c>
      <c r="AE85" s="350">
        <f t="shared" si="83"/>
        <v>0</v>
      </c>
      <c r="AF85" s="350">
        <f t="shared" si="84"/>
        <v>0</v>
      </c>
      <c r="AG85" s="350">
        <f t="shared" si="85"/>
        <v>0</v>
      </c>
      <c r="AH85" s="350">
        <f t="shared" si="86"/>
        <v>0</v>
      </c>
      <c r="AI85" s="350">
        <f t="shared" si="87"/>
        <v>0</v>
      </c>
      <c r="AJ85" s="350">
        <f t="shared" si="88"/>
        <v>0</v>
      </c>
      <c r="AK85" s="354">
        <f t="shared" si="89"/>
        <v>0</v>
      </c>
      <c r="AL85" s="285">
        <f t="shared" si="184"/>
        <v>0</v>
      </c>
      <c r="AM85" s="353">
        <f t="shared" si="180"/>
        <v>0</v>
      </c>
      <c r="AN85" s="350">
        <f t="shared" si="53"/>
        <v>0</v>
      </c>
      <c r="AO85" s="350">
        <f t="shared" si="54"/>
        <v>0</v>
      </c>
      <c r="AP85" s="350">
        <f t="shared" si="55"/>
        <v>0</v>
      </c>
      <c r="AQ85" s="350">
        <f t="shared" si="56"/>
        <v>0</v>
      </c>
      <c r="AR85" s="350">
        <f t="shared" si="57"/>
        <v>0</v>
      </c>
      <c r="AS85" s="350">
        <f t="shared" si="58"/>
        <v>0</v>
      </c>
      <c r="AT85" s="350">
        <f t="shared" si="59"/>
        <v>0</v>
      </c>
      <c r="AU85" s="350">
        <f t="shared" si="60"/>
        <v>0</v>
      </c>
      <c r="AV85" s="350">
        <f t="shared" si="61"/>
        <v>0</v>
      </c>
      <c r="AW85" s="350">
        <f t="shared" si="62"/>
        <v>0</v>
      </c>
      <c r="AX85" s="354">
        <f t="shared" si="178"/>
        <v>0</v>
      </c>
      <c r="AY85" s="264">
        <f t="shared" si="185"/>
        <v>0</v>
      </c>
      <c r="AZ85" s="353">
        <f t="shared" si="181"/>
        <v>0</v>
      </c>
      <c r="BA85" s="350">
        <f t="shared" si="64"/>
        <v>0</v>
      </c>
      <c r="BB85" s="350">
        <f t="shared" si="65"/>
        <v>0</v>
      </c>
      <c r="BC85" s="350">
        <f t="shared" si="66"/>
        <v>0</v>
      </c>
      <c r="BD85" s="350">
        <f t="shared" si="67"/>
        <v>0</v>
      </c>
      <c r="BE85" s="350">
        <f t="shared" si="68"/>
        <v>0</v>
      </c>
      <c r="BF85" s="350">
        <f t="shared" si="69"/>
        <v>0</v>
      </c>
      <c r="BG85" s="350">
        <f t="shared" si="70"/>
        <v>0</v>
      </c>
      <c r="BH85" s="350">
        <f t="shared" si="71"/>
        <v>0</v>
      </c>
      <c r="BI85" s="350">
        <f t="shared" si="72"/>
        <v>0</v>
      </c>
      <c r="BJ85" s="350">
        <f t="shared" si="73"/>
        <v>0</v>
      </c>
      <c r="BK85" s="354">
        <f t="shared" si="74"/>
        <v>0</v>
      </c>
    </row>
    <row r="86" spans="1:63" ht="19.899999999999999" thickBot="1">
      <c r="A86" s="706"/>
      <c r="B86" s="703"/>
      <c r="C86" s="689"/>
      <c r="D86" s="689"/>
      <c r="E86" s="689"/>
      <c r="F86" s="689"/>
      <c r="G86" s="291" t="s">
        <v>835</v>
      </c>
      <c r="H86" s="292" t="s">
        <v>836</v>
      </c>
      <c r="I86" s="291" t="s">
        <v>837</v>
      </c>
      <c r="J86" s="293" t="s">
        <v>838</v>
      </c>
      <c r="K86" s="264">
        <f t="shared" si="177"/>
        <v>517215000</v>
      </c>
      <c r="L86" s="323">
        <f t="shared" si="182"/>
        <v>120000000</v>
      </c>
      <c r="M86" s="353"/>
      <c r="N86" s="350"/>
      <c r="O86" s="350"/>
      <c r="P86" s="350"/>
      <c r="Q86" s="350"/>
      <c r="R86" s="350"/>
      <c r="S86" s="350"/>
      <c r="T86" s="350"/>
      <c r="U86" s="350"/>
      <c r="V86" s="350"/>
      <c r="W86" s="350"/>
      <c r="X86" s="354">
        <v>120000000</v>
      </c>
      <c r="Y86" s="332">
        <f t="shared" si="183"/>
        <v>126000000</v>
      </c>
      <c r="Z86" s="353">
        <f t="shared" si="179"/>
        <v>0</v>
      </c>
      <c r="AA86" s="350">
        <f t="shared" si="79"/>
        <v>0</v>
      </c>
      <c r="AB86" s="350">
        <f t="shared" si="80"/>
        <v>0</v>
      </c>
      <c r="AC86" s="350">
        <f t="shared" si="81"/>
        <v>0</v>
      </c>
      <c r="AD86" s="350">
        <f t="shared" si="82"/>
        <v>0</v>
      </c>
      <c r="AE86" s="350">
        <f t="shared" si="83"/>
        <v>0</v>
      </c>
      <c r="AF86" s="350">
        <f t="shared" si="84"/>
        <v>0</v>
      </c>
      <c r="AG86" s="350">
        <f t="shared" si="85"/>
        <v>0</v>
      </c>
      <c r="AH86" s="350">
        <f t="shared" si="86"/>
        <v>0</v>
      </c>
      <c r="AI86" s="350">
        <f t="shared" si="87"/>
        <v>0</v>
      </c>
      <c r="AJ86" s="350">
        <f t="shared" si="88"/>
        <v>0</v>
      </c>
      <c r="AK86" s="354">
        <f t="shared" si="89"/>
        <v>126000000</v>
      </c>
      <c r="AL86" s="285">
        <f t="shared" si="184"/>
        <v>132300000</v>
      </c>
      <c r="AM86" s="353">
        <f t="shared" si="180"/>
        <v>0</v>
      </c>
      <c r="AN86" s="350">
        <f t="shared" ref="AN86:AN122" si="186">+AA86*1.05</f>
        <v>0</v>
      </c>
      <c r="AO86" s="350">
        <f t="shared" ref="AO86:AO122" si="187">+AB86*1.05</f>
        <v>0</v>
      </c>
      <c r="AP86" s="350">
        <f t="shared" ref="AP86:AP122" si="188">+AC86*1.05</f>
        <v>0</v>
      </c>
      <c r="AQ86" s="350">
        <f t="shared" ref="AQ86:AQ122" si="189">+AD86*1.05</f>
        <v>0</v>
      </c>
      <c r="AR86" s="350">
        <f t="shared" ref="AR86:AR122" si="190">+AE86*1.05</f>
        <v>0</v>
      </c>
      <c r="AS86" s="350">
        <f t="shared" ref="AS86:AS122" si="191">+AF86*1.05</f>
        <v>0</v>
      </c>
      <c r="AT86" s="350">
        <f t="shared" ref="AT86:AT122" si="192">+AG86*1.05</f>
        <v>0</v>
      </c>
      <c r="AU86" s="350">
        <f t="shared" ref="AU86:AU122" si="193">+AH86*1.05</f>
        <v>0</v>
      </c>
      <c r="AV86" s="350">
        <f t="shared" ref="AV86:AV122" si="194">+AI86*1.05</f>
        <v>0</v>
      </c>
      <c r="AW86" s="350">
        <f t="shared" ref="AW86:AW122" si="195">+AJ86*1.05</f>
        <v>0</v>
      </c>
      <c r="AX86" s="354">
        <f t="shared" si="178"/>
        <v>132300000</v>
      </c>
      <c r="AY86" s="264">
        <f t="shared" si="185"/>
        <v>138915000</v>
      </c>
      <c r="AZ86" s="353">
        <f t="shared" si="181"/>
        <v>0</v>
      </c>
      <c r="BA86" s="350">
        <f t="shared" ref="BA86:BA122" si="196">+AN86*1.05</f>
        <v>0</v>
      </c>
      <c r="BB86" s="350">
        <f t="shared" ref="BB86:BB122" si="197">+AO86*1.05</f>
        <v>0</v>
      </c>
      <c r="BC86" s="350">
        <f t="shared" ref="BC86:BC122" si="198">+AP86*1.05</f>
        <v>0</v>
      </c>
      <c r="BD86" s="350">
        <f t="shared" ref="BD86:BD122" si="199">+AQ86*1.05</f>
        <v>0</v>
      </c>
      <c r="BE86" s="350">
        <f t="shared" ref="BE86:BE122" si="200">+AR86*1.05</f>
        <v>0</v>
      </c>
      <c r="BF86" s="350">
        <f t="shared" ref="BF86:BF122" si="201">+AS86*1.05</f>
        <v>0</v>
      </c>
      <c r="BG86" s="350">
        <f t="shared" ref="BG86:BG122" si="202">+AT86*1.05</f>
        <v>0</v>
      </c>
      <c r="BH86" s="350">
        <f t="shared" ref="BH86:BH122" si="203">+AU86*1.05</f>
        <v>0</v>
      </c>
      <c r="BI86" s="350">
        <f t="shared" ref="BI86:BI122" si="204">+AV86*1.05</f>
        <v>0</v>
      </c>
      <c r="BJ86" s="350">
        <f t="shared" ref="BJ86:BJ122" si="205">+AW86*1.05</f>
        <v>0</v>
      </c>
      <c r="BK86" s="354">
        <f t="shared" ref="BK86:BK122" si="206">+AX86*1.05</f>
        <v>138915000</v>
      </c>
    </row>
    <row r="87" spans="1:63" ht="48.6" thickBot="1">
      <c r="A87" s="706"/>
      <c r="B87" s="703"/>
      <c r="C87" s="687">
        <v>36</v>
      </c>
      <c r="D87" s="687" t="s">
        <v>1452</v>
      </c>
      <c r="E87" s="296">
        <v>3604</v>
      </c>
      <c r="F87" s="296" t="s">
        <v>1453</v>
      </c>
      <c r="G87" s="291">
        <v>3604031</v>
      </c>
      <c r="H87" s="292" t="s">
        <v>1473</v>
      </c>
      <c r="I87" s="291">
        <v>360403100</v>
      </c>
      <c r="J87" s="293" t="s">
        <v>1474</v>
      </c>
      <c r="K87" s="264">
        <f t="shared" si="177"/>
        <v>344810000</v>
      </c>
      <c r="L87" s="323">
        <f t="shared" si="182"/>
        <v>80000000</v>
      </c>
      <c r="M87" s="353"/>
      <c r="N87" s="350"/>
      <c r="O87" s="350"/>
      <c r="P87" s="350"/>
      <c r="Q87" s="350"/>
      <c r="R87" s="350"/>
      <c r="S87" s="350"/>
      <c r="T87" s="350"/>
      <c r="U87" s="350"/>
      <c r="V87" s="350"/>
      <c r="W87" s="350"/>
      <c r="X87" s="354">
        <v>80000000</v>
      </c>
      <c r="Y87" s="332">
        <f t="shared" si="183"/>
        <v>84000000</v>
      </c>
      <c r="Z87" s="353">
        <f t="shared" si="179"/>
        <v>0</v>
      </c>
      <c r="AA87" s="350">
        <f t="shared" si="79"/>
        <v>0</v>
      </c>
      <c r="AB87" s="350">
        <f t="shared" si="80"/>
        <v>0</v>
      </c>
      <c r="AC87" s="350">
        <f t="shared" si="81"/>
        <v>0</v>
      </c>
      <c r="AD87" s="350">
        <f t="shared" si="82"/>
        <v>0</v>
      </c>
      <c r="AE87" s="350">
        <f t="shared" si="83"/>
        <v>0</v>
      </c>
      <c r="AF87" s="350">
        <f t="shared" si="84"/>
        <v>0</v>
      </c>
      <c r="AG87" s="350">
        <f t="shared" si="85"/>
        <v>0</v>
      </c>
      <c r="AH87" s="350">
        <f t="shared" si="86"/>
        <v>0</v>
      </c>
      <c r="AI87" s="350">
        <f t="shared" si="87"/>
        <v>0</v>
      </c>
      <c r="AJ87" s="350">
        <f t="shared" si="88"/>
        <v>0</v>
      </c>
      <c r="AK87" s="354">
        <f t="shared" si="89"/>
        <v>84000000</v>
      </c>
      <c r="AL87" s="285">
        <f t="shared" si="184"/>
        <v>88200000</v>
      </c>
      <c r="AM87" s="353">
        <f t="shared" si="180"/>
        <v>0</v>
      </c>
      <c r="AN87" s="350">
        <f t="shared" si="186"/>
        <v>0</v>
      </c>
      <c r="AO87" s="350">
        <f t="shared" si="187"/>
        <v>0</v>
      </c>
      <c r="AP87" s="350">
        <f t="shared" si="188"/>
        <v>0</v>
      </c>
      <c r="AQ87" s="350">
        <f t="shared" si="189"/>
        <v>0</v>
      </c>
      <c r="AR87" s="350">
        <f t="shared" si="190"/>
        <v>0</v>
      </c>
      <c r="AS87" s="350">
        <f t="shared" si="191"/>
        <v>0</v>
      </c>
      <c r="AT87" s="350">
        <f t="shared" si="192"/>
        <v>0</v>
      </c>
      <c r="AU87" s="350">
        <f t="shared" si="193"/>
        <v>0</v>
      </c>
      <c r="AV87" s="350">
        <f t="shared" si="194"/>
        <v>0</v>
      </c>
      <c r="AW87" s="350">
        <f t="shared" si="195"/>
        <v>0</v>
      </c>
      <c r="AX87" s="354">
        <f t="shared" si="178"/>
        <v>88200000</v>
      </c>
      <c r="AY87" s="264">
        <f t="shared" si="185"/>
        <v>92610000</v>
      </c>
      <c r="AZ87" s="353">
        <f t="shared" si="181"/>
        <v>0</v>
      </c>
      <c r="BA87" s="350">
        <f t="shared" si="196"/>
        <v>0</v>
      </c>
      <c r="BB87" s="350">
        <f t="shared" si="197"/>
        <v>0</v>
      </c>
      <c r="BC87" s="350">
        <f t="shared" si="198"/>
        <v>0</v>
      </c>
      <c r="BD87" s="350">
        <f t="shared" si="199"/>
        <v>0</v>
      </c>
      <c r="BE87" s="350">
        <f t="shared" si="200"/>
        <v>0</v>
      </c>
      <c r="BF87" s="350">
        <f t="shared" si="201"/>
        <v>0</v>
      </c>
      <c r="BG87" s="350">
        <f t="shared" si="202"/>
        <v>0</v>
      </c>
      <c r="BH87" s="350">
        <f t="shared" si="203"/>
        <v>0</v>
      </c>
      <c r="BI87" s="350">
        <f t="shared" si="204"/>
        <v>0</v>
      </c>
      <c r="BJ87" s="350">
        <f t="shared" si="205"/>
        <v>0</v>
      </c>
      <c r="BK87" s="354">
        <f t="shared" si="206"/>
        <v>92610000</v>
      </c>
    </row>
    <row r="88" spans="1:63" ht="19.899999999999999" thickBot="1">
      <c r="A88" s="706"/>
      <c r="B88" s="704"/>
      <c r="C88" s="690"/>
      <c r="D88" s="690"/>
      <c r="E88" s="291">
        <v>3603</v>
      </c>
      <c r="F88" s="291" t="s">
        <v>1462</v>
      </c>
      <c r="G88" s="291">
        <v>3603016</v>
      </c>
      <c r="H88" s="292" t="s">
        <v>1463</v>
      </c>
      <c r="I88" s="291">
        <v>360301601</v>
      </c>
      <c r="J88" s="293" t="s">
        <v>1464</v>
      </c>
      <c r="K88" s="264">
        <f t="shared" si="177"/>
        <v>905126250</v>
      </c>
      <c r="L88" s="323">
        <f t="shared" si="182"/>
        <v>210000000</v>
      </c>
      <c r="M88" s="353"/>
      <c r="N88" s="350"/>
      <c r="O88" s="350"/>
      <c r="P88" s="350"/>
      <c r="Q88" s="350"/>
      <c r="R88" s="350"/>
      <c r="S88" s="350">
        <v>50000000</v>
      </c>
      <c r="T88" s="350"/>
      <c r="U88" s="350"/>
      <c r="V88" s="350"/>
      <c r="W88" s="350"/>
      <c r="X88" s="354">
        <v>160000000</v>
      </c>
      <c r="Y88" s="332">
        <f t="shared" si="183"/>
        <v>220500000</v>
      </c>
      <c r="Z88" s="353">
        <f t="shared" si="179"/>
        <v>0</v>
      </c>
      <c r="AA88" s="350">
        <f t="shared" si="79"/>
        <v>0</v>
      </c>
      <c r="AB88" s="350">
        <f t="shared" si="80"/>
        <v>0</v>
      </c>
      <c r="AC88" s="350">
        <f t="shared" si="81"/>
        <v>0</v>
      </c>
      <c r="AD88" s="350">
        <f t="shared" si="82"/>
        <v>0</v>
      </c>
      <c r="AE88" s="350">
        <f t="shared" si="83"/>
        <v>0</v>
      </c>
      <c r="AF88" s="350">
        <f t="shared" si="84"/>
        <v>52500000</v>
      </c>
      <c r="AG88" s="350">
        <f t="shared" si="85"/>
        <v>0</v>
      </c>
      <c r="AH88" s="350">
        <f t="shared" si="86"/>
        <v>0</v>
      </c>
      <c r="AI88" s="350">
        <f t="shared" si="87"/>
        <v>0</v>
      </c>
      <c r="AJ88" s="350">
        <f t="shared" si="88"/>
        <v>0</v>
      </c>
      <c r="AK88" s="354">
        <f t="shared" si="89"/>
        <v>168000000</v>
      </c>
      <c r="AL88" s="285">
        <f t="shared" si="184"/>
        <v>231525000</v>
      </c>
      <c r="AM88" s="353">
        <f t="shared" si="180"/>
        <v>0</v>
      </c>
      <c r="AN88" s="350">
        <f t="shared" si="186"/>
        <v>0</v>
      </c>
      <c r="AO88" s="350">
        <f t="shared" si="187"/>
        <v>0</v>
      </c>
      <c r="AP88" s="350">
        <f t="shared" si="188"/>
        <v>0</v>
      </c>
      <c r="AQ88" s="350">
        <f t="shared" si="189"/>
        <v>0</v>
      </c>
      <c r="AR88" s="350">
        <f t="shared" si="190"/>
        <v>0</v>
      </c>
      <c r="AS88" s="350">
        <f t="shared" si="191"/>
        <v>55125000</v>
      </c>
      <c r="AT88" s="350">
        <f t="shared" si="192"/>
        <v>0</v>
      </c>
      <c r="AU88" s="350">
        <f t="shared" si="193"/>
        <v>0</v>
      </c>
      <c r="AV88" s="350">
        <f t="shared" si="194"/>
        <v>0</v>
      </c>
      <c r="AW88" s="350">
        <f t="shared" si="195"/>
        <v>0</v>
      </c>
      <c r="AX88" s="354">
        <f t="shared" si="178"/>
        <v>176400000</v>
      </c>
      <c r="AY88" s="264">
        <f t="shared" si="185"/>
        <v>243101250</v>
      </c>
      <c r="AZ88" s="353">
        <f t="shared" si="181"/>
        <v>0</v>
      </c>
      <c r="BA88" s="350">
        <f t="shared" si="196"/>
        <v>0</v>
      </c>
      <c r="BB88" s="350">
        <f t="shared" si="197"/>
        <v>0</v>
      </c>
      <c r="BC88" s="350">
        <f t="shared" si="198"/>
        <v>0</v>
      </c>
      <c r="BD88" s="350">
        <f t="shared" si="199"/>
        <v>0</v>
      </c>
      <c r="BE88" s="350">
        <f t="shared" si="200"/>
        <v>0</v>
      </c>
      <c r="BF88" s="350">
        <f t="shared" si="201"/>
        <v>57881250</v>
      </c>
      <c r="BG88" s="350">
        <f t="shared" si="202"/>
        <v>0</v>
      </c>
      <c r="BH88" s="350">
        <f t="shared" si="203"/>
        <v>0</v>
      </c>
      <c r="BI88" s="350">
        <f t="shared" si="204"/>
        <v>0</v>
      </c>
      <c r="BJ88" s="350">
        <f t="shared" si="205"/>
        <v>0</v>
      </c>
      <c r="BK88" s="354">
        <f t="shared" si="206"/>
        <v>185220000</v>
      </c>
    </row>
    <row r="89" spans="1:63" ht="106.15" thickBot="1">
      <c r="A89" s="706"/>
      <c r="B89" s="702" t="s">
        <v>1475</v>
      </c>
      <c r="C89" s="299">
        <v>23</v>
      </c>
      <c r="D89" s="299" t="s">
        <v>1476</v>
      </c>
      <c r="E89" s="299">
        <v>2302</v>
      </c>
      <c r="F89" s="299" t="s">
        <v>1477</v>
      </c>
      <c r="G89" s="336">
        <v>2302061</v>
      </c>
      <c r="H89" s="337" t="s">
        <v>1478</v>
      </c>
      <c r="I89" s="299">
        <v>230206100</v>
      </c>
      <c r="J89" s="301" t="s">
        <v>1479</v>
      </c>
      <c r="K89" s="264">
        <f t="shared" si="177"/>
        <v>1077531250</v>
      </c>
      <c r="L89" s="323">
        <f t="shared" si="182"/>
        <v>250000000</v>
      </c>
      <c r="M89" s="353"/>
      <c r="N89" s="350"/>
      <c r="O89" s="350"/>
      <c r="P89" s="350"/>
      <c r="Q89" s="350"/>
      <c r="R89" s="350"/>
      <c r="S89" s="350">
        <v>50000000</v>
      </c>
      <c r="T89" s="350"/>
      <c r="U89" s="350"/>
      <c r="V89" s="350"/>
      <c r="W89" s="350"/>
      <c r="X89" s="354">
        <v>200000000</v>
      </c>
      <c r="Y89" s="332">
        <f t="shared" si="183"/>
        <v>262500000</v>
      </c>
      <c r="Z89" s="353">
        <f t="shared" si="179"/>
        <v>0</v>
      </c>
      <c r="AA89" s="350">
        <f t="shared" si="79"/>
        <v>0</v>
      </c>
      <c r="AB89" s="350">
        <f t="shared" si="80"/>
        <v>0</v>
      </c>
      <c r="AC89" s="350">
        <f t="shared" si="81"/>
        <v>0</v>
      </c>
      <c r="AD89" s="350">
        <f t="shared" si="82"/>
        <v>0</v>
      </c>
      <c r="AE89" s="350">
        <f t="shared" si="83"/>
        <v>0</v>
      </c>
      <c r="AF89" s="350">
        <f t="shared" si="84"/>
        <v>52500000</v>
      </c>
      <c r="AG89" s="350">
        <f t="shared" si="85"/>
        <v>0</v>
      </c>
      <c r="AH89" s="350">
        <f t="shared" si="86"/>
        <v>0</v>
      </c>
      <c r="AI89" s="350">
        <f t="shared" si="87"/>
        <v>0</v>
      </c>
      <c r="AJ89" s="350">
        <f t="shared" si="88"/>
        <v>0</v>
      </c>
      <c r="AK89" s="354">
        <f t="shared" si="89"/>
        <v>210000000</v>
      </c>
      <c r="AL89" s="285">
        <f t="shared" si="184"/>
        <v>275625000</v>
      </c>
      <c r="AM89" s="353">
        <f t="shared" si="180"/>
        <v>0</v>
      </c>
      <c r="AN89" s="350">
        <f t="shared" si="186"/>
        <v>0</v>
      </c>
      <c r="AO89" s="350">
        <f t="shared" si="187"/>
        <v>0</v>
      </c>
      <c r="AP89" s="350">
        <f t="shared" si="188"/>
        <v>0</v>
      </c>
      <c r="AQ89" s="350">
        <f t="shared" si="189"/>
        <v>0</v>
      </c>
      <c r="AR89" s="350">
        <f t="shared" si="190"/>
        <v>0</v>
      </c>
      <c r="AS89" s="350">
        <f t="shared" si="191"/>
        <v>55125000</v>
      </c>
      <c r="AT89" s="350">
        <f t="shared" si="192"/>
        <v>0</v>
      </c>
      <c r="AU89" s="350">
        <f t="shared" si="193"/>
        <v>0</v>
      </c>
      <c r="AV89" s="350">
        <f t="shared" si="194"/>
        <v>0</v>
      </c>
      <c r="AW89" s="350">
        <f t="shared" si="195"/>
        <v>0</v>
      </c>
      <c r="AX89" s="354">
        <f t="shared" si="178"/>
        <v>220500000</v>
      </c>
      <c r="AY89" s="264">
        <f t="shared" si="185"/>
        <v>289406250</v>
      </c>
      <c r="AZ89" s="353">
        <f t="shared" si="181"/>
        <v>0</v>
      </c>
      <c r="BA89" s="350">
        <f t="shared" si="196"/>
        <v>0</v>
      </c>
      <c r="BB89" s="350">
        <f t="shared" si="197"/>
        <v>0</v>
      </c>
      <c r="BC89" s="350">
        <f t="shared" si="198"/>
        <v>0</v>
      </c>
      <c r="BD89" s="350">
        <f t="shared" si="199"/>
        <v>0</v>
      </c>
      <c r="BE89" s="350">
        <f t="shared" si="200"/>
        <v>0</v>
      </c>
      <c r="BF89" s="350">
        <f t="shared" si="201"/>
        <v>57881250</v>
      </c>
      <c r="BG89" s="350">
        <f t="shared" si="202"/>
        <v>0</v>
      </c>
      <c r="BH89" s="350">
        <f t="shared" si="203"/>
        <v>0</v>
      </c>
      <c r="BI89" s="350">
        <f t="shared" si="204"/>
        <v>0</v>
      </c>
      <c r="BJ89" s="350">
        <f t="shared" si="205"/>
        <v>0</v>
      </c>
      <c r="BK89" s="354">
        <f t="shared" si="206"/>
        <v>231525000</v>
      </c>
    </row>
    <row r="90" spans="1:63" s="243" customFormat="1" ht="48.6" thickBot="1">
      <c r="A90" s="706"/>
      <c r="B90" s="703"/>
      <c r="C90" s="687">
        <v>41</v>
      </c>
      <c r="D90" s="687" t="s">
        <v>1415</v>
      </c>
      <c r="E90" s="286">
        <v>4103</v>
      </c>
      <c r="F90" s="291" t="s">
        <v>1416</v>
      </c>
      <c r="G90" s="291">
        <v>4103067</v>
      </c>
      <c r="H90" s="292" t="s">
        <v>225</v>
      </c>
      <c r="I90" s="291">
        <v>410306700</v>
      </c>
      <c r="J90" s="293" t="s">
        <v>1054</v>
      </c>
      <c r="K90" s="264">
        <f t="shared" si="177"/>
        <v>100000000</v>
      </c>
      <c r="L90" s="323">
        <f t="shared" si="182"/>
        <v>100000000</v>
      </c>
      <c r="M90" s="353">
        <v>100000000</v>
      </c>
      <c r="N90" s="350"/>
      <c r="O90" s="350"/>
      <c r="P90" s="350"/>
      <c r="Q90" s="350"/>
      <c r="R90" s="350"/>
      <c r="S90" s="350"/>
      <c r="T90" s="350"/>
      <c r="U90" s="350"/>
      <c r="V90" s="350"/>
      <c r="W90" s="350"/>
      <c r="X90" s="354"/>
      <c r="Y90" s="332">
        <f t="shared" si="183"/>
        <v>0</v>
      </c>
      <c r="Z90" s="353"/>
      <c r="AA90" s="350">
        <f t="shared" si="79"/>
        <v>0</v>
      </c>
      <c r="AB90" s="350">
        <f t="shared" si="80"/>
        <v>0</v>
      </c>
      <c r="AC90" s="350">
        <f t="shared" si="81"/>
        <v>0</v>
      </c>
      <c r="AD90" s="350">
        <f t="shared" si="82"/>
        <v>0</v>
      </c>
      <c r="AE90" s="350">
        <f t="shared" si="83"/>
        <v>0</v>
      </c>
      <c r="AF90" s="350">
        <f t="shared" si="84"/>
        <v>0</v>
      </c>
      <c r="AG90" s="350">
        <f t="shared" si="85"/>
        <v>0</v>
      </c>
      <c r="AH90" s="350">
        <f t="shared" si="86"/>
        <v>0</v>
      </c>
      <c r="AI90" s="350">
        <f t="shared" si="87"/>
        <v>0</v>
      </c>
      <c r="AJ90" s="350">
        <f t="shared" si="88"/>
        <v>0</v>
      </c>
      <c r="AK90" s="354">
        <f t="shared" si="89"/>
        <v>0</v>
      </c>
      <c r="AL90" s="285">
        <f t="shared" si="184"/>
        <v>0</v>
      </c>
      <c r="AM90" s="353">
        <f t="shared" si="180"/>
        <v>0</v>
      </c>
      <c r="AN90" s="350">
        <f t="shared" si="186"/>
        <v>0</v>
      </c>
      <c r="AO90" s="350">
        <f t="shared" si="187"/>
        <v>0</v>
      </c>
      <c r="AP90" s="350">
        <f t="shared" si="188"/>
        <v>0</v>
      </c>
      <c r="AQ90" s="350">
        <f t="shared" si="189"/>
        <v>0</v>
      </c>
      <c r="AR90" s="350">
        <f t="shared" si="190"/>
        <v>0</v>
      </c>
      <c r="AS90" s="350">
        <f t="shared" si="191"/>
        <v>0</v>
      </c>
      <c r="AT90" s="350">
        <f t="shared" si="192"/>
        <v>0</v>
      </c>
      <c r="AU90" s="350">
        <f t="shared" si="193"/>
        <v>0</v>
      </c>
      <c r="AV90" s="350">
        <f t="shared" si="194"/>
        <v>0</v>
      </c>
      <c r="AW90" s="350">
        <f t="shared" si="195"/>
        <v>0</v>
      </c>
      <c r="AX90" s="354">
        <f t="shared" si="178"/>
        <v>0</v>
      </c>
      <c r="AY90" s="264">
        <f t="shared" si="185"/>
        <v>0</v>
      </c>
      <c r="AZ90" s="353">
        <f t="shared" si="181"/>
        <v>0</v>
      </c>
      <c r="BA90" s="350">
        <f t="shared" si="196"/>
        <v>0</v>
      </c>
      <c r="BB90" s="350">
        <f t="shared" si="197"/>
        <v>0</v>
      </c>
      <c r="BC90" s="350">
        <f t="shared" si="198"/>
        <v>0</v>
      </c>
      <c r="BD90" s="350">
        <f t="shared" si="199"/>
        <v>0</v>
      </c>
      <c r="BE90" s="350">
        <f t="shared" si="200"/>
        <v>0</v>
      </c>
      <c r="BF90" s="350">
        <f t="shared" si="201"/>
        <v>0</v>
      </c>
      <c r="BG90" s="350">
        <f t="shared" si="202"/>
        <v>0</v>
      </c>
      <c r="BH90" s="350">
        <f t="shared" si="203"/>
        <v>0</v>
      </c>
      <c r="BI90" s="350">
        <f t="shared" si="204"/>
        <v>0</v>
      </c>
      <c r="BJ90" s="350">
        <f t="shared" si="205"/>
        <v>0</v>
      </c>
      <c r="BK90" s="354">
        <f t="shared" si="206"/>
        <v>0</v>
      </c>
    </row>
    <row r="91" spans="1:63" s="243" customFormat="1" ht="58.15" thickBot="1">
      <c r="A91" s="706"/>
      <c r="B91" s="703"/>
      <c r="C91" s="688"/>
      <c r="D91" s="689"/>
      <c r="E91" s="286">
        <v>4104</v>
      </c>
      <c r="F91" s="291" t="s">
        <v>1480</v>
      </c>
      <c r="G91" s="291">
        <v>4104020</v>
      </c>
      <c r="H91" s="292" t="s">
        <v>867</v>
      </c>
      <c r="I91" s="291">
        <v>410402000</v>
      </c>
      <c r="J91" s="293" t="s">
        <v>869</v>
      </c>
      <c r="K91" s="264">
        <f t="shared" si="177"/>
        <v>172405000</v>
      </c>
      <c r="L91" s="323">
        <f t="shared" si="182"/>
        <v>40000000</v>
      </c>
      <c r="M91" s="353">
        <v>40000000</v>
      </c>
      <c r="N91" s="350"/>
      <c r="O91" s="350"/>
      <c r="P91" s="350"/>
      <c r="Q91" s="350"/>
      <c r="R91" s="350"/>
      <c r="S91" s="350"/>
      <c r="T91" s="350"/>
      <c r="U91" s="350"/>
      <c r="V91" s="350"/>
      <c r="W91" s="350"/>
      <c r="X91" s="354"/>
      <c r="Y91" s="332">
        <f t="shared" si="183"/>
        <v>42000000</v>
      </c>
      <c r="Z91" s="353">
        <f t="shared" si="179"/>
        <v>42000000</v>
      </c>
      <c r="AA91" s="350">
        <f t="shared" ref="AA91:AA122" si="207">+N91*1.05</f>
        <v>0</v>
      </c>
      <c r="AB91" s="350">
        <f t="shared" ref="AB91:AB122" si="208">+O91*1.05</f>
        <v>0</v>
      </c>
      <c r="AC91" s="350">
        <f t="shared" ref="AC91:AC122" si="209">+P91*1.05</f>
        <v>0</v>
      </c>
      <c r="AD91" s="350">
        <f t="shared" ref="AD91:AD122" si="210">+Q91*1.05</f>
        <v>0</v>
      </c>
      <c r="AE91" s="350">
        <f t="shared" ref="AE91:AE122" si="211">+R91*1.05</f>
        <v>0</v>
      </c>
      <c r="AF91" s="350">
        <f t="shared" ref="AF91:AF122" si="212">+S91*1.05</f>
        <v>0</v>
      </c>
      <c r="AG91" s="350">
        <f t="shared" ref="AG91:AG122" si="213">+T91*1.05</f>
        <v>0</v>
      </c>
      <c r="AH91" s="350">
        <f t="shared" ref="AH91:AH122" si="214">+U91*1.05</f>
        <v>0</v>
      </c>
      <c r="AI91" s="350">
        <f t="shared" ref="AI91:AI122" si="215">+V91*1.05</f>
        <v>0</v>
      </c>
      <c r="AJ91" s="350">
        <f t="shared" ref="AJ91:AJ122" si="216">+W91*1.05</f>
        <v>0</v>
      </c>
      <c r="AK91" s="354">
        <f t="shared" ref="AK91:AK122" si="217">+X91*1.05</f>
        <v>0</v>
      </c>
      <c r="AL91" s="285">
        <f t="shared" si="184"/>
        <v>44100000</v>
      </c>
      <c r="AM91" s="353">
        <f t="shared" si="180"/>
        <v>44100000</v>
      </c>
      <c r="AN91" s="350">
        <f t="shared" si="186"/>
        <v>0</v>
      </c>
      <c r="AO91" s="350">
        <f t="shared" si="187"/>
        <v>0</v>
      </c>
      <c r="AP91" s="350">
        <f t="shared" si="188"/>
        <v>0</v>
      </c>
      <c r="AQ91" s="350">
        <f t="shared" si="189"/>
        <v>0</v>
      </c>
      <c r="AR91" s="350">
        <f t="shared" si="190"/>
        <v>0</v>
      </c>
      <c r="AS91" s="350">
        <f t="shared" si="191"/>
        <v>0</v>
      </c>
      <c r="AT91" s="350">
        <f t="shared" si="192"/>
        <v>0</v>
      </c>
      <c r="AU91" s="350">
        <f t="shared" si="193"/>
        <v>0</v>
      </c>
      <c r="AV91" s="350">
        <f t="shared" si="194"/>
        <v>0</v>
      </c>
      <c r="AW91" s="350">
        <f t="shared" si="195"/>
        <v>0</v>
      </c>
      <c r="AX91" s="354">
        <f t="shared" si="178"/>
        <v>0</v>
      </c>
      <c r="AY91" s="264">
        <f t="shared" si="185"/>
        <v>46305000</v>
      </c>
      <c r="AZ91" s="353">
        <f t="shared" si="181"/>
        <v>46305000</v>
      </c>
      <c r="BA91" s="350">
        <f t="shared" si="196"/>
        <v>0</v>
      </c>
      <c r="BB91" s="350">
        <f t="shared" si="197"/>
        <v>0</v>
      </c>
      <c r="BC91" s="350">
        <f t="shared" si="198"/>
        <v>0</v>
      </c>
      <c r="BD91" s="350">
        <f t="shared" si="199"/>
        <v>0</v>
      </c>
      <c r="BE91" s="350">
        <f t="shared" si="200"/>
        <v>0</v>
      </c>
      <c r="BF91" s="350">
        <f t="shared" si="201"/>
        <v>0</v>
      </c>
      <c r="BG91" s="350">
        <f t="shared" si="202"/>
        <v>0</v>
      </c>
      <c r="BH91" s="350">
        <f t="shared" si="203"/>
        <v>0</v>
      </c>
      <c r="BI91" s="350">
        <f t="shared" si="204"/>
        <v>0</v>
      </c>
      <c r="BJ91" s="350">
        <f t="shared" si="205"/>
        <v>0</v>
      </c>
      <c r="BK91" s="354">
        <f t="shared" si="206"/>
        <v>0</v>
      </c>
    </row>
    <row r="92" spans="1:63" ht="48.6" thickBot="1">
      <c r="A92" s="706"/>
      <c r="B92" s="703"/>
      <c r="C92" s="689"/>
      <c r="D92" s="687" t="s">
        <v>1452</v>
      </c>
      <c r="E92" s="291">
        <v>4103</v>
      </c>
      <c r="F92" s="291" t="s">
        <v>1481</v>
      </c>
      <c r="G92" s="291" t="s">
        <v>857</v>
      </c>
      <c r="H92" s="292" t="s">
        <v>858</v>
      </c>
      <c r="I92" s="291" t="s">
        <v>1482</v>
      </c>
      <c r="J92" s="293" t="s">
        <v>1483</v>
      </c>
      <c r="K92" s="264">
        <f t="shared" si="177"/>
        <v>431012500</v>
      </c>
      <c r="L92" s="323">
        <f t="shared" si="182"/>
        <v>100000000</v>
      </c>
      <c r="M92" s="353">
        <v>50000000</v>
      </c>
      <c r="N92" s="350"/>
      <c r="O92" s="350"/>
      <c r="P92" s="350"/>
      <c r="Q92" s="350"/>
      <c r="R92" s="350"/>
      <c r="S92" s="350">
        <v>50000000</v>
      </c>
      <c r="T92" s="350"/>
      <c r="U92" s="350"/>
      <c r="V92" s="350"/>
      <c r="W92" s="350"/>
      <c r="X92" s="354"/>
      <c r="Y92" s="332">
        <f t="shared" si="183"/>
        <v>105000000</v>
      </c>
      <c r="Z92" s="353">
        <f t="shared" si="179"/>
        <v>52500000</v>
      </c>
      <c r="AA92" s="350">
        <f t="shared" si="207"/>
        <v>0</v>
      </c>
      <c r="AB92" s="350">
        <f t="shared" si="208"/>
        <v>0</v>
      </c>
      <c r="AC92" s="350">
        <f t="shared" si="209"/>
        <v>0</v>
      </c>
      <c r="AD92" s="350">
        <f t="shared" si="210"/>
        <v>0</v>
      </c>
      <c r="AE92" s="350">
        <f t="shared" si="211"/>
        <v>0</v>
      </c>
      <c r="AF92" s="350">
        <f t="shared" si="212"/>
        <v>52500000</v>
      </c>
      <c r="AG92" s="350">
        <f t="shared" si="213"/>
        <v>0</v>
      </c>
      <c r="AH92" s="350">
        <f t="shared" si="214"/>
        <v>0</v>
      </c>
      <c r="AI92" s="350">
        <f t="shared" si="215"/>
        <v>0</v>
      </c>
      <c r="AJ92" s="350">
        <f t="shared" si="216"/>
        <v>0</v>
      </c>
      <c r="AK92" s="354">
        <f t="shared" si="217"/>
        <v>0</v>
      </c>
      <c r="AL92" s="285">
        <f t="shared" si="184"/>
        <v>110250000</v>
      </c>
      <c r="AM92" s="353">
        <f t="shared" si="180"/>
        <v>55125000</v>
      </c>
      <c r="AN92" s="350">
        <f t="shared" si="186"/>
        <v>0</v>
      </c>
      <c r="AO92" s="350">
        <f t="shared" si="187"/>
        <v>0</v>
      </c>
      <c r="AP92" s="350">
        <f t="shared" si="188"/>
        <v>0</v>
      </c>
      <c r="AQ92" s="350">
        <f t="shared" si="189"/>
        <v>0</v>
      </c>
      <c r="AR92" s="350">
        <f t="shared" si="190"/>
        <v>0</v>
      </c>
      <c r="AS92" s="350">
        <f t="shared" si="191"/>
        <v>55125000</v>
      </c>
      <c r="AT92" s="350">
        <f t="shared" si="192"/>
        <v>0</v>
      </c>
      <c r="AU92" s="350">
        <f t="shared" si="193"/>
        <v>0</v>
      </c>
      <c r="AV92" s="350">
        <f t="shared" si="194"/>
        <v>0</v>
      </c>
      <c r="AW92" s="350">
        <f t="shared" si="195"/>
        <v>0</v>
      </c>
      <c r="AX92" s="354">
        <f t="shared" si="178"/>
        <v>0</v>
      </c>
      <c r="AY92" s="264">
        <f t="shared" si="185"/>
        <v>115762500</v>
      </c>
      <c r="AZ92" s="353">
        <f t="shared" si="181"/>
        <v>57881250</v>
      </c>
      <c r="BA92" s="350">
        <f t="shared" si="196"/>
        <v>0</v>
      </c>
      <c r="BB92" s="350">
        <f t="shared" si="197"/>
        <v>0</v>
      </c>
      <c r="BC92" s="350">
        <f t="shared" si="198"/>
        <v>0</v>
      </c>
      <c r="BD92" s="350">
        <f t="shared" si="199"/>
        <v>0</v>
      </c>
      <c r="BE92" s="350">
        <f t="shared" si="200"/>
        <v>0</v>
      </c>
      <c r="BF92" s="350">
        <f t="shared" si="201"/>
        <v>57881250</v>
      </c>
      <c r="BG92" s="350">
        <f t="shared" si="202"/>
        <v>0</v>
      </c>
      <c r="BH92" s="350">
        <f t="shared" si="203"/>
        <v>0</v>
      </c>
      <c r="BI92" s="350">
        <f t="shared" si="204"/>
        <v>0</v>
      </c>
      <c r="BJ92" s="350">
        <f t="shared" si="205"/>
        <v>0</v>
      </c>
      <c r="BK92" s="354">
        <f t="shared" si="206"/>
        <v>0</v>
      </c>
    </row>
    <row r="93" spans="1:63" ht="19.899999999999999" thickBot="1">
      <c r="A93" s="706"/>
      <c r="B93" s="703"/>
      <c r="C93" s="338">
        <v>36</v>
      </c>
      <c r="D93" s="688"/>
      <c r="E93" s="291">
        <v>3603</v>
      </c>
      <c r="F93" s="291" t="s">
        <v>1462</v>
      </c>
      <c r="G93" s="291">
        <v>3603016</v>
      </c>
      <c r="H93" s="292" t="s">
        <v>1463</v>
      </c>
      <c r="I93" s="291">
        <v>360301601</v>
      </c>
      <c r="J93" s="293" t="s">
        <v>1464</v>
      </c>
      <c r="K93" s="264">
        <f t="shared" si="177"/>
        <v>646518750</v>
      </c>
      <c r="L93" s="323">
        <f t="shared" si="182"/>
        <v>150000000</v>
      </c>
      <c r="M93" s="353"/>
      <c r="N93" s="350"/>
      <c r="O93" s="350"/>
      <c r="P93" s="350"/>
      <c r="Q93" s="350"/>
      <c r="R93" s="350"/>
      <c r="S93" s="350"/>
      <c r="T93" s="350"/>
      <c r="U93" s="350"/>
      <c r="V93" s="350"/>
      <c r="W93" s="350"/>
      <c r="X93" s="354">
        <v>150000000</v>
      </c>
      <c r="Y93" s="332">
        <f t="shared" si="183"/>
        <v>157500000</v>
      </c>
      <c r="Z93" s="353">
        <f t="shared" si="179"/>
        <v>0</v>
      </c>
      <c r="AA93" s="350">
        <f t="shared" si="207"/>
        <v>0</v>
      </c>
      <c r="AB93" s="350">
        <f t="shared" si="208"/>
        <v>0</v>
      </c>
      <c r="AC93" s="350">
        <f t="shared" si="209"/>
        <v>0</v>
      </c>
      <c r="AD93" s="350">
        <f t="shared" si="210"/>
        <v>0</v>
      </c>
      <c r="AE93" s="350">
        <f t="shared" si="211"/>
        <v>0</v>
      </c>
      <c r="AF93" s="350">
        <f t="shared" si="212"/>
        <v>0</v>
      </c>
      <c r="AG93" s="350">
        <f t="shared" si="213"/>
        <v>0</v>
      </c>
      <c r="AH93" s="350">
        <f t="shared" si="214"/>
        <v>0</v>
      </c>
      <c r="AI93" s="350">
        <f t="shared" si="215"/>
        <v>0</v>
      </c>
      <c r="AJ93" s="350">
        <f t="shared" si="216"/>
        <v>0</v>
      </c>
      <c r="AK93" s="354">
        <f t="shared" si="217"/>
        <v>157500000</v>
      </c>
      <c r="AL93" s="285">
        <f t="shared" si="184"/>
        <v>165375000</v>
      </c>
      <c r="AM93" s="353">
        <f t="shared" si="180"/>
        <v>0</v>
      </c>
      <c r="AN93" s="350">
        <f t="shared" si="186"/>
        <v>0</v>
      </c>
      <c r="AO93" s="350">
        <f t="shared" si="187"/>
        <v>0</v>
      </c>
      <c r="AP93" s="350">
        <f t="shared" si="188"/>
        <v>0</v>
      </c>
      <c r="AQ93" s="350">
        <f t="shared" si="189"/>
        <v>0</v>
      </c>
      <c r="AR93" s="350">
        <f t="shared" si="190"/>
        <v>0</v>
      </c>
      <c r="AS93" s="350">
        <f t="shared" si="191"/>
        <v>0</v>
      </c>
      <c r="AT93" s="350">
        <f t="shared" si="192"/>
        <v>0</v>
      </c>
      <c r="AU93" s="350">
        <f t="shared" si="193"/>
        <v>0</v>
      </c>
      <c r="AV93" s="350">
        <f t="shared" si="194"/>
        <v>0</v>
      </c>
      <c r="AW93" s="350">
        <f t="shared" si="195"/>
        <v>0</v>
      </c>
      <c r="AX93" s="354">
        <f t="shared" si="178"/>
        <v>165375000</v>
      </c>
      <c r="AY93" s="264">
        <f t="shared" si="185"/>
        <v>173643750</v>
      </c>
      <c r="AZ93" s="353">
        <f t="shared" si="181"/>
        <v>0</v>
      </c>
      <c r="BA93" s="350">
        <f t="shared" si="196"/>
        <v>0</v>
      </c>
      <c r="BB93" s="350">
        <f t="shared" si="197"/>
        <v>0</v>
      </c>
      <c r="BC93" s="350">
        <f t="shared" si="198"/>
        <v>0</v>
      </c>
      <c r="BD93" s="350">
        <f t="shared" si="199"/>
        <v>0</v>
      </c>
      <c r="BE93" s="350">
        <f t="shared" si="200"/>
        <v>0</v>
      </c>
      <c r="BF93" s="350">
        <f t="shared" si="201"/>
        <v>0</v>
      </c>
      <c r="BG93" s="350">
        <f t="shared" si="202"/>
        <v>0</v>
      </c>
      <c r="BH93" s="350">
        <f t="shared" si="203"/>
        <v>0</v>
      </c>
      <c r="BI93" s="350">
        <f t="shared" si="204"/>
        <v>0</v>
      </c>
      <c r="BJ93" s="350">
        <f t="shared" si="205"/>
        <v>0</v>
      </c>
      <c r="BK93" s="354">
        <f t="shared" si="206"/>
        <v>173643750</v>
      </c>
    </row>
    <row r="94" spans="1:63" ht="58.15" thickBot="1">
      <c r="A94" s="706"/>
      <c r="B94" s="704"/>
      <c r="C94" s="339"/>
      <c r="D94" s="690"/>
      <c r="E94" s="302">
        <v>3605</v>
      </c>
      <c r="F94" s="340" t="s">
        <v>1465</v>
      </c>
      <c r="G94" s="340">
        <v>3605013</v>
      </c>
      <c r="H94" s="341" t="s">
        <v>1466</v>
      </c>
      <c r="I94" s="340" t="s">
        <v>1467</v>
      </c>
      <c r="J94" s="343" t="s">
        <v>1468</v>
      </c>
      <c r="K94" s="264">
        <f t="shared" si="177"/>
        <v>129303750</v>
      </c>
      <c r="L94" s="323">
        <f t="shared" si="182"/>
        <v>30000000</v>
      </c>
      <c r="M94" s="353">
        <v>30000000</v>
      </c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4"/>
      <c r="Y94" s="332">
        <f t="shared" si="183"/>
        <v>31500000</v>
      </c>
      <c r="Z94" s="353">
        <f t="shared" si="179"/>
        <v>31500000</v>
      </c>
      <c r="AA94" s="350">
        <f t="shared" si="207"/>
        <v>0</v>
      </c>
      <c r="AB94" s="350">
        <f t="shared" si="208"/>
        <v>0</v>
      </c>
      <c r="AC94" s="350">
        <f t="shared" si="209"/>
        <v>0</v>
      </c>
      <c r="AD94" s="350">
        <f t="shared" si="210"/>
        <v>0</v>
      </c>
      <c r="AE94" s="350">
        <f t="shared" si="211"/>
        <v>0</v>
      </c>
      <c r="AF94" s="350">
        <f t="shared" si="212"/>
        <v>0</v>
      </c>
      <c r="AG94" s="350">
        <f t="shared" si="213"/>
        <v>0</v>
      </c>
      <c r="AH94" s="350">
        <f t="shared" si="214"/>
        <v>0</v>
      </c>
      <c r="AI94" s="350">
        <f t="shared" si="215"/>
        <v>0</v>
      </c>
      <c r="AJ94" s="350">
        <f t="shared" si="216"/>
        <v>0</v>
      </c>
      <c r="AK94" s="354">
        <f t="shared" si="217"/>
        <v>0</v>
      </c>
      <c r="AL94" s="285">
        <f t="shared" si="184"/>
        <v>33075000</v>
      </c>
      <c r="AM94" s="353">
        <f t="shared" si="180"/>
        <v>33075000</v>
      </c>
      <c r="AN94" s="350">
        <f t="shared" si="186"/>
        <v>0</v>
      </c>
      <c r="AO94" s="350">
        <f t="shared" si="187"/>
        <v>0</v>
      </c>
      <c r="AP94" s="350">
        <f t="shared" si="188"/>
        <v>0</v>
      </c>
      <c r="AQ94" s="350">
        <f t="shared" si="189"/>
        <v>0</v>
      </c>
      <c r="AR94" s="350">
        <f t="shared" si="190"/>
        <v>0</v>
      </c>
      <c r="AS94" s="350">
        <f t="shared" si="191"/>
        <v>0</v>
      </c>
      <c r="AT94" s="350">
        <f t="shared" si="192"/>
        <v>0</v>
      </c>
      <c r="AU94" s="350">
        <f t="shared" si="193"/>
        <v>0</v>
      </c>
      <c r="AV94" s="350">
        <f t="shared" si="194"/>
        <v>0</v>
      </c>
      <c r="AW94" s="350">
        <f t="shared" si="195"/>
        <v>0</v>
      </c>
      <c r="AX94" s="354">
        <f t="shared" si="178"/>
        <v>0</v>
      </c>
      <c r="AY94" s="264">
        <f t="shared" si="185"/>
        <v>34728750</v>
      </c>
      <c r="AZ94" s="353">
        <f t="shared" si="181"/>
        <v>34728750</v>
      </c>
      <c r="BA94" s="350">
        <f t="shared" si="196"/>
        <v>0</v>
      </c>
      <c r="BB94" s="350">
        <f t="shared" si="197"/>
        <v>0</v>
      </c>
      <c r="BC94" s="350">
        <f t="shared" si="198"/>
        <v>0</v>
      </c>
      <c r="BD94" s="350">
        <f t="shared" si="199"/>
        <v>0</v>
      </c>
      <c r="BE94" s="350">
        <f t="shared" si="200"/>
        <v>0</v>
      </c>
      <c r="BF94" s="350">
        <f t="shared" si="201"/>
        <v>0</v>
      </c>
      <c r="BG94" s="350">
        <f t="shared" si="202"/>
        <v>0</v>
      </c>
      <c r="BH94" s="350">
        <f t="shared" si="203"/>
        <v>0</v>
      </c>
      <c r="BI94" s="350">
        <f t="shared" si="204"/>
        <v>0</v>
      </c>
      <c r="BJ94" s="350">
        <f t="shared" si="205"/>
        <v>0</v>
      </c>
      <c r="BK94" s="354">
        <f t="shared" si="206"/>
        <v>0</v>
      </c>
    </row>
    <row r="95" spans="1:63" s="248" customFormat="1" ht="20.45" customHeight="1" thickBot="1">
      <c r="A95" s="706"/>
      <c r="B95" s="702" t="s">
        <v>1484</v>
      </c>
      <c r="C95" s="691">
        <v>41</v>
      </c>
      <c r="D95" s="691" t="s">
        <v>1415</v>
      </c>
      <c r="E95" s="691">
        <v>4104</v>
      </c>
      <c r="F95" s="691" t="s">
        <v>1480</v>
      </c>
      <c r="G95" s="299">
        <v>4104002</v>
      </c>
      <c r="H95" s="300" t="s">
        <v>265</v>
      </c>
      <c r="I95" s="299">
        <v>410400200</v>
      </c>
      <c r="J95" s="301" t="s">
        <v>265</v>
      </c>
      <c r="K95" s="264">
        <f t="shared" si="177"/>
        <v>1293037500</v>
      </c>
      <c r="L95" s="323">
        <f t="shared" si="182"/>
        <v>300000000</v>
      </c>
      <c r="M95" s="353"/>
      <c r="N95" s="350"/>
      <c r="O95" s="350"/>
      <c r="P95" s="350"/>
      <c r="Q95" s="350"/>
      <c r="R95" s="350"/>
      <c r="S95" s="350"/>
      <c r="T95" s="350"/>
      <c r="U95" s="350"/>
      <c r="V95" s="350"/>
      <c r="W95" s="350"/>
      <c r="X95" s="354">
        <v>300000000</v>
      </c>
      <c r="Y95" s="332">
        <f t="shared" si="183"/>
        <v>315000000</v>
      </c>
      <c r="Z95" s="353">
        <f t="shared" si="179"/>
        <v>0</v>
      </c>
      <c r="AA95" s="350">
        <f t="shared" si="207"/>
        <v>0</v>
      </c>
      <c r="AB95" s="350">
        <f t="shared" si="208"/>
        <v>0</v>
      </c>
      <c r="AC95" s="350">
        <f t="shared" si="209"/>
        <v>0</v>
      </c>
      <c r="AD95" s="350">
        <f t="shared" si="210"/>
        <v>0</v>
      </c>
      <c r="AE95" s="350">
        <f t="shared" si="211"/>
        <v>0</v>
      </c>
      <c r="AF95" s="350">
        <f t="shared" si="212"/>
        <v>0</v>
      </c>
      <c r="AG95" s="350">
        <f t="shared" si="213"/>
        <v>0</v>
      </c>
      <c r="AH95" s="350">
        <f t="shared" si="214"/>
        <v>0</v>
      </c>
      <c r="AI95" s="350">
        <f t="shared" si="215"/>
        <v>0</v>
      </c>
      <c r="AJ95" s="350">
        <f t="shared" si="216"/>
        <v>0</v>
      </c>
      <c r="AK95" s="354">
        <f t="shared" si="217"/>
        <v>315000000</v>
      </c>
      <c r="AL95" s="285">
        <f t="shared" si="184"/>
        <v>330750000</v>
      </c>
      <c r="AM95" s="353">
        <f t="shared" si="180"/>
        <v>0</v>
      </c>
      <c r="AN95" s="350">
        <f t="shared" si="186"/>
        <v>0</v>
      </c>
      <c r="AO95" s="350">
        <f t="shared" si="187"/>
        <v>0</v>
      </c>
      <c r="AP95" s="350">
        <f t="shared" si="188"/>
        <v>0</v>
      </c>
      <c r="AQ95" s="350">
        <f t="shared" si="189"/>
        <v>0</v>
      </c>
      <c r="AR95" s="350">
        <f t="shared" si="190"/>
        <v>0</v>
      </c>
      <c r="AS95" s="350">
        <f t="shared" si="191"/>
        <v>0</v>
      </c>
      <c r="AT95" s="350">
        <f t="shared" si="192"/>
        <v>0</v>
      </c>
      <c r="AU95" s="350">
        <f t="shared" si="193"/>
        <v>0</v>
      </c>
      <c r="AV95" s="350">
        <f t="shared" si="194"/>
        <v>0</v>
      </c>
      <c r="AW95" s="350">
        <f t="shared" si="195"/>
        <v>0</v>
      </c>
      <c r="AX95" s="354">
        <f t="shared" si="178"/>
        <v>330750000</v>
      </c>
      <c r="AY95" s="264">
        <f t="shared" si="185"/>
        <v>347287500</v>
      </c>
      <c r="AZ95" s="353">
        <f t="shared" si="181"/>
        <v>0</v>
      </c>
      <c r="BA95" s="350">
        <f t="shared" si="196"/>
        <v>0</v>
      </c>
      <c r="BB95" s="350">
        <f t="shared" si="197"/>
        <v>0</v>
      </c>
      <c r="BC95" s="350">
        <f t="shared" si="198"/>
        <v>0</v>
      </c>
      <c r="BD95" s="350">
        <f t="shared" si="199"/>
        <v>0</v>
      </c>
      <c r="BE95" s="350">
        <f t="shared" si="200"/>
        <v>0</v>
      </c>
      <c r="BF95" s="350">
        <f t="shared" si="201"/>
        <v>0</v>
      </c>
      <c r="BG95" s="350">
        <f t="shared" si="202"/>
        <v>0</v>
      </c>
      <c r="BH95" s="350">
        <f t="shared" si="203"/>
        <v>0</v>
      </c>
      <c r="BI95" s="350">
        <f t="shared" si="204"/>
        <v>0</v>
      </c>
      <c r="BJ95" s="350">
        <f t="shared" si="205"/>
        <v>0</v>
      </c>
      <c r="BK95" s="354">
        <f t="shared" si="206"/>
        <v>347287500</v>
      </c>
    </row>
    <row r="96" spans="1:63" ht="19.899999999999999" thickBot="1">
      <c r="A96" s="706"/>
      <c r="B96" s="703"/>
      <c r="C96" s="688"/>
      <c r="D96" s="688"/>
      <c r="E96" s="688"/>
      <c r="F96" s="688"/>
      <c r="G96" s="291">
        <v>4104008</v>
      </c>
      <c r="H96" s="292" t="s">
        <v>266</v>
      </c>
      <c r="I96" s="291">
        <v>410400800</v>
      </c>
      <c r="J96" s="293" t="s">
        <v>795</v>
      </c>
      <c r="K96" s="264">
        <f t="shared" si="177"/>
        <v>8620250000</v>
      </c>
      <c r="L96" s="323">
        <f t="shared" si="182"/>
        <v>2000000000</v>
      </c>
      <c r="M96" s="353">
        <v>2000000000</v>
      </c>
      <c r="N96" s="350"/>
      <c r="O96" s="350"/>
      <c r="P96" s="350"/>
      <c r="Q96" s="350"/>
      <c r="R96" s="350"/>
      <c r="S96" s="350"/>
      <c r="T96" s="350"/>
      <c r="U96" s="350"/>
      <c r="V96" s="350"/>
      <c r="W96" s="350"/>
      <c r="X96" s="354"/>
      <c r="Y96" s="332">
        <f t="shared" si="183"/>
        <v>2100000000</v>
      </c>
      <c r="Z96" s="353">
        <f t="shared" si="179"/>
        <v>2100000000</v>
      </c>
      <c r="AA96" s="350">
        <f t="shared" si="207"/>
        <v>0</v>
      </c>
      <c r="AB96" s="350">
        <f t="shared" si="208"/>
        <v>0</v>
      </c>
      <c r="AC96" s="350">
        <f t="shared" si="209"/>
        <v>0</v>
      </c>
      <c r="AD96" s="350">
        <f t="shared" si="210"/>
        <v>0</v>
      </c>
      <c r="AE96" s="350">
        <f t="shared" si="211"/>
        <v>0</v>
      </c>
      <c r="AF96" s="350">
        <f t="shared" si="212"/>
        <v>0</v>
      </c>
      <c r="AG96" s="350">
        <f t="shared" si="213"/>
        <v>0</v>
      </c>
      <c r="AH96" s="350">
        <f t="shared" si="214"/>
        <v>0</v>
      </c>
      <c r="AI96" s="350">
        <f t="shared" si="215"/>
        <v>0</v>
      </c>
      <c r="AJ96" s="350">
        <f t="shared" si="216"/>
        <v>0</v>
      </c>
      <c r="AK96" s="354">
        <f t="shared" si="217"/>
        <v>0</v>
      </c>
      <c r="AL96" s="285">
        <f t="shared" si="184"/>
        <v>2205000000</v>
      </c>
      <c r="AM96" s="353">
        <f t="shared" si="180"/>
        <v>2205000000</v>
      </c>
      <c r="AN96" s="350">
        <f t="shared" si="186"/>
        <v>0</v>
      </c>
      <c r="AO96" s="350">
        <f t="shared" si="187"/>
        <v>0</v>
      </c>
      <c r="AP96" s="350">
        <f t="shared" si="188"/>
        <v>0</v>
      </c>
      <c r="AQ96" s="350">
        <f t="shared" si="189"/>
        <v>0</v>
      </c>
      <c r="AR96" s="350">
        <f t="shared" si="190"/>
        <v>0</v>
      </c>
      <c r="AS96" s="350">
        <f t="shared" si="191"/>
        <v>0</v>
      </c>
      <c r="AT96" s="350">
        <f t="shared" si="192"/>
        <v>0</v>
      </c>
      <c r="AU96" s="350">
        <f t="shared" si="193"/>
        <v>0</v>
      </c>
      <c r="AV96" s="350">
        <f t="shared" si="194"/>
        <v>0</v>
      </c>
      <c r="AW96" s="350">
        <f t="shared" si="195"/>
        <v>0</v>
      </c>
      <c r="AX96" s="354">
        <f t="shared" si="178"/>
        <v>0</v>
      </c>
      <c r="AY96" s="264">
        <f t="shared" si="185"/>
        <v>2315250000</v>
      </c>
      <c r="AZ96" s="353">
        <f t="shared" si="181"/>
        <v>2315250000</v>
      </c>
      <c r="BA96" s="350">
        <f t="shared" si="196"/>
        <v>0</v>
      </c>
      <c r="BB96" s="350">
        <f t="shared" si="197"/>
        <v>0</v>
      </c>
      <c r="BC96" s="350">
        <f t="shared" si="198"/>
        <v>0</v>
      </c>
      <c r="BD96" s="350">
        <f t="shared" si="199"/>
        <v>0</v>
      </c>
      <c r="BE96" s="350">
        <f t="shared" si="200"/>
        <v>0</v>
      </c>
      <c r="BF96" s="350">
        <f t="shared" si="201"/>
        <v>0</v>
      </c>
      <c r="BG96" s="350">
        <f t="shared" si="202"/>
        <v>0</v>
      </c>
      <c r="BH96" s="350">
        <f t="shared" si="203"/>
        <v>0</v>
      </c>
      <c r="BI96" s="350">
        <f t="shared" si="204"/>
        <v>0</v>
      </c>
      <c r="BJ96" s="350">
        <f t="shared" si="205"/>
        <v>0</v>
      </c>
      <c r="BK96" s="354">
        <f t="shared" si="206"/>
        <v>0</v>
      </c>
    </row>
    <row r="97" spans="1:63" ht="29.45" thickBot="1">
      <c r="A97" s="706"/>
      <c r="B97" s="703"/>
      <c r="C97" s="688"/>
      <c r="D97" s="688"/>
      <c r="E97" s="689"/>
      <c r="F97" s="689"/>
      <c r="G97" s="291">
        <v>4104023</v>
      </c>
      <c r="H97" s="292" t="s">
        <v>1485</v>
      </c>
      <c r="I97" s="291">
        <v>410402300</v>
      </c>
      <c r="J97" s="293" t="s">
        <v>1486</v>
      </c>
      <c r="K97" s="264">
        <f t="shared" si="177"/>
        <v>215506250</v>
      </c>
      <c r="L97" s="323">
        <f t="shared" si="182"/>
        <v>50000000</v>
      </c>
      <c r="M97" s="353">
        <v>50000000</v>
      </c>
      <c r="N97" s="350"/>
      <c r="O97" s="350"/>
      <c r="P97" s="350"/>
      <c r="Q97" s="350"/>
      <c r="R97" s="350"/>
      <c r="S97" s="350"/>
      <c r="T97" s="350"/>
      <c r="U97" s="350"/>
      <c r="V97" s="350"/>
      <c r="W97" s="350"/>
      <c r="X97" s="354"/>
      <c r="Y97" s="332">
        <f t="shared" si="183"/>
        <v>52500000</v>
      </c>
      <c r="Z97" s="353">
        <f t="shared" si="179"/>
        <v>52500000</v>
      </c>
      <c r="AA97" s="350">
        <f t="shared" si="207"/>
        <v>0</v>
      </c>
      <c r="AB97" s="350">
        <f t="shared" si="208"/>
        <v>0</v>
      </c>
      <c r="AC97" s="350">
        <f t="shared" si="209"/>
        <v>0</v>
      </c>
      <c r="AD97" s="350">
        <f t="shared" si="210"/>
        <v>0</v>
      </c>
      <c r="AE97" s="350">
        <f t="shared" si="211"/>
        <v>0</v>
      </c>
      <c r="AF97" s="350">
        <f t="shared" si="212"/>
        <v>0</v>
      </c>
      <c r="AG97" s="350">
        <f t="shared" si="213"/>
        <v>0</v>
      </c>
      <c r="AH97" s="350">
        <f t="shared" si="214"/>
        <v>0</v>
      </c>
      <c r="AI97" s="350">
        <f t="shared" si="215"/>
        <v>0</v>
      </c>
      <c r="AJ97" s="350">
        <f t="shared" si="216"/>
        <v>0</v>
      </c>
      <c r="AK97" s="354">
        <f t="shared" si="217"/>
        <v>0</v>
      </c>
      <c r="AL97" s="285">
        <f t="shared" si="184"/>
        <v>55125000</v>
      </c>
      <c r="AM97" s="353">
        <f t="shared" si="180"/>
        <v>55125000</v>
      </c>
      <c r="AN97" s="350">
        <f t="shared" si="186"/>
        <v>0</v>
      </c>
      <c r="AO97" s="350">
        <f t="shared" si="187"/>
        <v>0</v>
      </c>
      <c r="AP97" s="350">
        <f t="shared" si="188"/>
        <v>0</v>
      </c>
      <c r="AQ97" s="350">
        <f t="shared" si="189"/>
        <v>0</v>
      </c>
      <c r="AR97" s="350">
        <f t="shared" si="190"/>
        <v>0</v>
      </c>
      <c r="AS97" s="350">
        <f t="shared" si="191"/>
        <v>0</v>
      </c>
      <c r="AT97" s="350">
        <f t="shared" si="192"/>
        <v>0</v>
      </c>
      <c r="AU97" s="350">
        <f t="shared" si="193"/>
        <v>0</v>
      </c>
      <c r="AV97" s="350">
        <f t="shared" si="194"/>
        <v>0</v>
      </c>
      <c r="AW97" s="350">
        <f t="shared" si="195"/>
        <v>0</v>
      </c>
      <c r="AX97" s="354">
        <f t="shared" si="178"/>
        <v>0</v>
      </c>
      <c r="AY97" s="264">
        <f t="shared" si="185"/>
        <v>57881250</v>
      </c>
      <c r="AZ97" s="353">
        <f t="shared" si="181"/>
        <v>57881250</v>
      </c>
      <c r="BA97" s="350">
        <f t="shared" si="196"/>
        <v>0</v>
      </c>
      <c r="BB97" s="350">
        <f t="shared" si="197"/>
        <v>0</v>
      </c>
      <c r="BC97" s="350">
        <f t="shared" si="198"/>
        <v>0</v>
      </c>
      <c r="BD97" s="350">
        <f t="shared" si="199"/>
        <v>0</v>
      </c>
      <c r="BE97" s="350">
        <f t="shared" si="200"/>
        <v>0</v>
      </c>
      <c r="BF97" s="350">
        <f t="shared" si="201"/>
        <v>0</v>
      </c>
      <c r="BG97" s="350">
        <f t="shared" si="202"/>
        <v>0</v>
      </c>
      <c r="BH97" s="350">
        <f t="shared" si="203"/>
        <v>0</v>
      </c>
      <c r="BI97" s="350">
        <f t="shared" si="204"/>
        <v>0</v>
      </c>
      <c r="BJ97" s="350">
        <f t="shared" si="205"/>
        <v>0</v>
      </c>
      <c r="BK97" s="354">
        <f t="shared" si="206"/>
        <v>0</v>
      </c>
    </row>
    <row r="98" spans="1:63" ht="48.6" thickBot="1">
      <c r="A98" s="706"/>
      <c r="B98" s="703"/>
      <c r="C98" s="689"/>
      <c r="D98" s="689"/>
      <c r="E98" s="286">
        <v>4103</v>
      </c>
      <c r="F98" s="291" t="s">
        <v>1416</v>
      </c>
      <c r="G98" s="291">
        <v>4103067</v>
      </c>
      <c r="H98" s="292" t="s">
        <v>225</v>
      </c>
      <c r="I98" s="291">
        <v>410306700</v>
      </c>
      <c r="J98" s="293" t="s">
        <v>1054</v>
      </c>
      <c r="K98" s="264">
        <f t="shared" si="177"/>
        <v>50000000</v>
      </c>
      <c r="L98" s="323">
        <f t="shared" si="182"/>
        <v>50000000</v>
      </c>
      <c r="M98" s="353">
        <v>50000000</v>
      </c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4"/>
      <c r="Y98" s="332">
        <f t="shared" si="183"/>
        <v>0</v>
      </c>
      <c r="Z98" s="353"/>
      <c r="AA98" s="350">
        <f t="shared" si="207"/>
        <v>0</v>
      </c>
      <c r="AB98" s="350">
        <f t="shared" si="208"/>
        <v>0</v>
      </c>
      <c r="AC98" s="350">
        <f t="shared" si="209"/>
        <v>0</v>
      </c>
      <c r="AD98" s="350">
        <f t="shared" si="210"/>
        <v>0</v>
      </c>
      <c r="AE98" s="350">
        <f t="shared" si="211"/>
        <v>0</v>
      </c>
      <c r="AF98" s="350">
        <f t="shared" si="212"/>
        <v>0</v>
      </c>
      <c r="AG98" s="350">
        <f t="shared" si="213"/>
        <v>0</v>
      </c>
      <c r="AH98" s="350">
        <f t="shared" si="214"/>
        <v>0</v>
      </c>
      <c r="AI98" s="350">
        <f t="shared" si="215"/>
        <v>0</v>
      </c>
      <c r="AJ98" s="350">
        <f t="shared" si="216"/>
        <v>0</v>
      </c>
      <c r="AK98" s="354">
        <f t="shared" si="217"/>
        <v>0</v>
      </c>
      <c r="AL98" s="285">
        <f t="shared" si="184"/>
        <v>0</v>
      </c>
      <c r="AM98" s="353">
        <f t="shared" si="180"/>
        <v>0</v>
      </c>
      <c r="AN98" s="350">
        <f t="shared" si="186"/>
        <v>0</v>
      </c>
      <c r="AO98" s="350">
        <f t="shared" si="187"/>
        <v>0</v>
      </c>
      <c r="AP98" s="350">
        <f t="shared" si="188"/>
        <v>0</v>
      </c>
      <c r="AQ98" s="350">
        <f t="shared" si="189"/>
        <v>0</v>
      </c>
      <c r="AR98" s="350">
        <f t="shared" si="190"/>
        <v>0</v>
      </c>
      <c r="AS98" s="350">
        <f t="shared" si="191"/>
        <v>0</v>
      </c>
      <c r="AT98" s="350">
        <f t="shared" si="192"/>
        <v>0</v>
      </c>
      <c r="AU98" s="350">
        <f t="shared" si="193"/>
        <v>0</v>
      </c>
      <c r="AV98" s="350">
        <f t="shared" si="194"/>
        <v>0</v>
      </c>
      <c r="AW98" s="350">
        <f t="shared" si="195"/>
        <v>0</v>
      </c>
      <c r="AX98" s="354">
        <f t="shared" si="178"/>
        <v>0</v>
      </c>
      <c r="AY98" s="264">
        <f t="shared" si="185"/>
        <v>0</v>
      </c>
      <c r="AZ98" s="353">
        <f t="shared" si="181"/>
        <v>0</v>
      </c>
      <c r="BA98" s="350">
        <f t="shared" si="196"/>
        <v>0</v>
      </c>
      <c r="BB98" s="350">
        <f t="shared" si="197"/>
        <v>0</v>
      </c>
      <c r="BC98" s="350">
        <f t="shared" si="198"/>
        <v>0</v>
      </c>
      <c r="BD98" s="350">
        <f t="shared" si="199"/>
        <v>0</v>
      </c>
      <c r="BE98" s="350">
        <f t="shared" si="200"/>
        <v>0</v>
      </c>
      <c r="BF98" s="350">
        <f t="shared" si="201"/>
        <v>0</v>
      </c>
      <c r="BG98" s="350">
        <f t="shared" si="202"/>
        <v>0</v>
      </c>
      <c r="BH98" s="350">
        <f t="shared" si="203"/>
        <v>0</v>
      </c>
      <c r="BI98" s="350">
        <f t="shared" si="204"/>
        <v>0</v>
      </c>
      <c r="BJ98" s="350">
        <f t="shared" si="205"/>
        <v>0</v>
      </c>
      <c r="BK98" s="354">
        <f t="shared" si="206"/>
        <v>0</v>
      </c>
    </row>
    <row r="99" spans="1:63" ht="19.899999999999999" thickBot="1">
      <c r="A99" s="706"/>
      <c r="B99" s="704"/>
      <c r="C99" s="302">
        <v>36</v>
      </c>
      <c r="D99" s="302" t="s">
        <v>1452</v>
      </c>
      <c r="E99" s="291">
        <v>3603</v>
      </c>
      <c r="F99" s="291" t="s">
        <v>1462</v>
      </c>
      <c r="G99" s="291">
        <v>3603016</v>
      </c>
      <c r="H99" s="292" t="s">
        <v>1463</v>
      </c>
      <c r="I99" s="291">
        <v>360301601</v>
      </c>
      <c r="J99" s="293" t="s">
        <v>1464</v>
      </c>
      <c r="K99" s="264">
        <f t="shared" si="177"/>
        <v>862025000</v>
      </c>
      <c r="L99" s="323">
        <f t="shared" si="182"/>
        <v>200000000</v>
      </c>
      <c r="M99" s="353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4">
        <v>200000000</v>
      </c>
      <c r="Y99" s="332">
        <f t="shared" si="183"/>
        <v>210000000</v>
      </c>
      <c r="Z99" s="353">
        <f t="shared" si="179"/>
        <v>0</v>
      </c>
      <c r="AA99" s="350">
        <f t="shared" si="207"/>
        <v>0</v>
      </c>
      <c r="AB99" s="350">
        <f t="shared" si="208"/>
        <v>0</v>
      </c>
      <c r="AC99" s="350">
        <f t="shared" si="209"/>
        <v>0</v>
      </c>
      <c r="AD99" s="350">
        <f t="shared" si="210"/>
        <v>0</v>
      </c>
      <c r="AE99" s="350">
        <f t="shared" si="211"/>
        <v>0</v>
      </c>
      <c r="AF99" s="350">
        <f t="shared" si="212"/>
        <v>0</v>
      </c>
      <c r="AG99" s="350">
        <f t="shared" si="213"/>
        <v>0</v>
      </c>
      <c r="AH99" s="350">
        <f t="shared" si="214"/>
        <v>0</v>
      </c>
      <c r="AI99" s="350">
        <f t="shared" si="215"/>
        <v>0</v>
      </c>
      <c r="AJ99" s="350">
        <f t="shared" si="216"/>
        <v>0</v>
      </c>
      <c r="AK99" s="354">
        <f t="shared" si="217"/>
        <v>210000000</v>
      </c>
      <c r="AL99" s="285">
        <f t="shared" si="184"/>
        <v>220500000</v>
      </c>
      <c r="AM99" s="353">
        <f t="shared" si="180"/>
        <v>0</v>
      </c>
      <c r="AN99" s="350">
        <f t="shared" si="186"/>
        <v>0</v>
      </c>
      <c r="AO99" s="350">
        <f t="shared" si="187"/>
        <v>0</v>
      </c>
      <c r="AP99" s="350">
        <f t="shared" si="188"/>
        <v>0</v>
      </c>
      <c r="AQ99" s="350">
        <f t="shared" si="189"/>
        <v>0</v>
      </c>
      <c r="AR99" s="350">
        <f t="shared" si="190"/>
        <v>0</v>
      </c>
      <c r="AS99" s="350">
        <f t="shared" si="191"/>
        <v>0</v>
      </c>
      <c r="AT99" s="350">
        <f t="shared" si="192"/>
        <v>0</v>
      </c>
      <c r="AU99" s="350">
        <f t="shared" si="193"/>
        <v>0</v>
      </c>
      <c r="AV99" s="350">
        <f t="shared" si="194"/>
        <v>0</v>
      </c>
      <c r="AW99" s="350">
        <f t="shared" si="195"/>
        <v>0</v>
      </c>
      <c r="AX99" s="354">
        <f t="shared" si="178"/>
        <v>220500000</v>
      </c>
      <c r="AY99" s="264">
        <f t="shared" si="185"/>
        <v>231525000</v>
      </c>
      <c r="AZ99" s="353">
        <f t="shared" si="181"/>
        <v>0</v>
      </c>
      <c r="BA99" s="350">
        <f t="shared" si="196"/>
        <v>0</v>
      </c>
      <c r="BB99" s="350">
        <f t="shared" si="197"/>
        <v>0</v>
      </c>
      <c r="BC99" s="350">
        <f t="shared" si="198"/>
        <v>0</v>
      </c>
      <c r="BD99" s="350">
        <f t="shared" si="199"/>
        <v>0</v>
      </c>
      <c r="BE99" s="350">
        <f t="shared" si="200"/>
        <v>0</v>
      </c>
      <c r="BF99" s="350">
        <f t="shared" si="201"/>
        <v>0</v>
      </c>
      <c r="BG99" s="350">
        <f t="shared" si="202"/>
        <v>0</v>
      </c>
      <c r="BH99" s="350">
        <f t="shared" si="203"/>
        <v>0</v>
      </c>
      <c r="BI99" s="350">
        <f t="shared" si="204"/>
        <v>0</v>
      </c>
      <c r="BJ99" s="350">
        <f t="shared" si="205"/>
        <v>0</v>
      </c>
      <c r="BK99" s="354">
        <f t="shared" si="206"/>
        <v>231525000</v>
      </c>
    </row>
    <row r="100" spans="1:63" ht="58.15" thickBot="1">
      <c r="A100" s="706"/>
      <c r="B100" s="702" t="s">
        <v>1487</v>
      </c>
      <c r="C100" s="342">
        <v>36</v>
      </c>
      <c r="D100" s="342" t="s">
        <v>1452</v>
      </c>
      <c r="E100" s="286">
        <v>3605</v>
      </c>
      <c r="F100" s="286" t="s">
        <v>1465</v>
      </c>
      <c r="G100" s="286">
        <v>3605013</v>
      </c>
      <c r="H100" s="287" t="s">
        <v>1466</v>
      </c>
      <c r="I100" s="286" t="s">
        <v>1467</v>
      </c>
      <c r="J100" s="288" t="s">
        <v>1468</v>
      </c>
      <c r="K100" s="264">
        <f t="shared" si="177"/>
        <v>517215000</v>
      </c>
      <c r="L100" s="323">
        <f t="shared" si="182"/>
        <v>120000000</v>
      </c>
      <c r="M100" s="353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4">
        <v>120000000</v>
      </c>
      <c r="Y100" s="332">
        <f t="shared" si="183"/>
        <v>126000000</v>
      </c>
      <c r="Z100" s="353">
        <f t="shared" si="179"/>
        <v>0</v>
      </c>
      <c r="AA100" s="350">
        <f t="shared" si="207"/>
        <v>0</v>
      </c>
      <c r="AB100" s="350">
        <f t="shared" si="208"/>
        <v>0</v>
      </c>
      <c r="AC100" s="350">
        <f t="shared" si="209"/>
        <v>0</v>
      </c>
      <c r="AD100" s="350">
        <f t="shared" si="210"/>
        <v>0</v>
      </c>
      <c r="AE100" s="350">
        <f t="shared" si="211"/>
        <v>0</v>
      </c>
      <c r="AF100" s="350">
        <f t="shared" si="212"/>
        <v>0</v>
      </c>
      <c r="AG100" s="350">
        <f t="shared" si="213"/>
        <v>0</v>
      </c>
      <c r="AH100" s="350">
        <f t="shared" si="214"/>
        <v>0</v>
      </c>
      <c r="AI100" s="350">
        <f t="shared" si="215"/>
        <v>0</v>
      </c>
      <c r="AJ100" s="350">
        <f t="shared" si="216"/>
        <v>0</v>
      </c>
      <c r="AK100" s="354">
        <f t="shared" si="217"/>
        <v>126000000</v>
      </c>
      <c r="AL100" s="285">
        <f t="shared" si="184"/>
        <v>132300000</v>
      </c>
      <c r="AM100" s="353">
        <f t="shared" si="180"/>
        <v>0</v>
      </c>
      <c r="AN100" s="350">
        <f t="shared" si="186"/>
        <v>0</v>
      </c>
      <c r="AO100" s="350">
        <f t="shared" si="187"/>
        <v>0</v>
      </c>
      <c r="AP100" s="350">
        <f t="shared" si="188"/>
        <v>0</v>
      </c>
      <c r="AQ100" s="350">
        <f t="shared" si="189"/>
        <v>0</v>
      </c>
      <c r="AR100" s="350">
        <f t="shared" si="190"/>
        <v>0</v>
      </c>
      <c r="AS100" s="350">
        <f t="shared" si="191"/>
        <v>0</v>
      </c>
      <c r="AT100" s="350">
        <f t="shared" si="192"/>
        <v>0</v>
      </c>
      <c r="AU100" s="350">
        <f t="shared" si="193"/>
        <v>0</v>
      </c>
      <c r="AV100" s="350">
        <f t="shared" si="194"/>
        <v>0</v>
      </c>
      <c r="AW100" s="350">
        <f t="shared" si="195"/>
        <v>0</v>
      </c>
      <c r="AX100" s="354">
        <f t="shared" si="178"/>
        <v>132300000</v>
      </c>
      <c r="AY100" s="264">
        <f t="shared" si="185"/>
        <v>138915000</v>
      </c>
      <c r="AZ100" s="353">
        <f t="shared" si="181"/>
        <v>0</v>
      </c>
      <c r="BA100" s="350">
        <f t="shared" si="196"/>
        <v>0</v>
      </c>
      <c r="BB100" s="350">
        <f t="shared" si="197"/>
        <v>0</v>
      </c>
      <c r="BC100" s="350">
        <f t="shared" si="198"/>
        <v>0</v>
      </c>
      <c r="BD100" s="350">
        <f t="shared" si="199"/>
        <v>0</v>
      </c>
      <c r="BE100" s="350">
        <f t="shared" si="200"/>
        <v>0</v>
      </c>
      <c r="BF100" s="350">
        <f t="shared" si="201"/>
        <v>0</v>
      </c>
      <c r="BG100" s="350">
        <f t="shared" si="202"/>
        <v>0</v>
      </c>
      <c r="BH100" s="350">
        <f t="shared" si="203"/>
        <v>0</v>
      </c>
      <c r="BI100" s="350">
        <f t="shared" si="204"/>
        <v>0</v>
      </c>
      <c r="BJ100" s="350">
        <f t="shared" si="205"/>
        <v>0</v>
      </c>
      <c r="BK100" s="354">
        <f t="shared" si="206"/>
        <v>138915000</v>
      </c>
    </row>
    <row r="101" spans="1:63" ht="30.6" customHeight="1" thickBot="1">
      <c r="A101" s="706"/>
      <c r="B101" s="703"/>
      <c r="C101" s="687">
        <v>45</v>
      </c>
      <c r="D101" s="687" t="s">
        <v>1459</v>
      </c>
      <c r="E101" s="687" t="s">
        <v>783</v>
      </c>
      <c r="F101" s="687" t="s">
        <v>1460</v>
      </c>
      <c r="G101" s="291" t="s">
        <v>1488</v>
      </c>
      <c r="H101" s="292" t="s">
        <v>1135</v>
      </c>
      <c r="I101" s="291" t="s">
        <v>1489</v>
      </c>
      <c r="J101" s="293" t="s">
        <v>1490</v>
      </c>
      <c r="K101" s="264">
        <f t="shared" si="177"/>
        <v>70000000</v>
      </c>
      <c r="L101" s="323">
        <f t="shared" si="182"/>
        <v>70000000</v>
      </c>
      <c r="M101" s="353">
        <v>70000000</v>
      </c>
      <c r="N101" s="350"/>
      <c r="O101" s="350"/>
      <c r="P101" s="350"/>
      <c r="Q101" s="350"/>
      <c r="R101" s="350"/>
      <c r="S101" s="350"/>
      <c r="T101" s="350"/>
      <c r="U101" s="350"/>
      <c r="V101" s="350"/>
      <c r="W101" s="350"/>
      <c r="X101" s="354"/>
      <c r="Y101" s="332">
        <f t="shared" si="183"/>
        <v>0</v>
      </c>
      <c r="Z101" s="353"/>
      <c r="AA101" s="350">
        <f t="shared" si="207"/>
        <v>0</v>
      </c>
      <c r="AB101" s="350">
        <f t="shared" si="208"/>
        <v>0</v>
      </c>
      <c r="AC101" s="350">
        <f t="shared" si="209"/>
        <v>0</v>
      </c>
      <c r="AD101" s="350">
        <f t="shared" si="210"/>
        <v>0</v>
      </c>
      <c r="AE101" s="350">
        <f t="shared" si="211"/>
        <v>0</v>
      </c>
      <c r="AF101" s="350">
        <f t="shared" si="212"/>
        <v>0</v>
      </c>
      <c r="AG101" s="350">
        <f t="shared" si="213"/>
        <v>0</v>
      </c>
      <c r="AH101" s="350">
        <f t="shared" si="214"/>
        <v>0</v>
      </c>
      <c r="AI101" s="350">
        <f t="shared" si="215"/>
        <v>0</v>
      </c>
      <c r="AJ101" s="350">
        <f t="shared" si="216"/>
        <v>0</v>
      </c>
      <c r="AK101" s="354">
        <f t="shared" si="217"/>
        <v>0</v>
      </c>
      <c r="AL101" s="285">
        <f t="shared" si="184"/>
        <v>0</v>
      </c>
      <c r="AM101" s="353">
        <f t="shared" si="180"/>
        <v>0</v>
      </c>
      <c r="AN101" s="350">
        <f t="shared" si="186"/>
        <v>0</v>
      </c>
      <c r="AO101" s="350">
        <f t="shared" si="187"/>
        <v>0</v>
      </c>
      <c r="AP101" s="350">
        <f t="shared" si="188"/>
        <v>0</v>
      </c>
      <c r="AQ101" s="350">
        <f t="shared" si="189"/>
        <v>0</v>
      </c>
      <c r="AR101" s="350">
        <f t="shared" si="190"/>
        <v>0</v>
      </c>
      <c r="AS101" s="350">
        <f t="shared" si="191"/>
        <v>0</v>
      </c>
      <c r="AT101" s="350">
        <f t="shared" si="192"/>
        <v>0</v>
      </c>
      <c r="AU101" s="350">
        <f t="shared" si="193"/>
        <v>0</v>
      </c>
      <c r="AV101" s="350">
        <f t="shared" si="194"/>
        <v>0</v>
      </c>
      <c r="AW101" s="350">
        <f t="shared" si="195"/>
        <v>0</v>
      </c>
      <c r="AX101" s="354">
        <f t="shared" si="178"/>
        <v>0</v>
      </c>
      <c r="AY101" s="264">
        <f t="shared" si="185"/>
        <v>0</v>
      </c>
      <c r="AZ101" s="353">
        <f t="shared" si="181"/>
        <v>0</v>
      </c>
      <c r="BA101" s="350">
        <f t="shared" si="196"/>
        <v>0</v>
      </c>
      <c r="BB101" s="350">
        <f t="shared" si="197"/>
        <v>0</v>
      </c>
      <c r="BC101" s="350">
        <f t="shared" si="198"/>
        <v>0</v>
      </c>
      <c r="BD101" s="350">
        <f t="shared" si="199"/>
        <v>0</v>
      </c>
      <c r="BE101" s="350">
        <f t="shared" si="200"/>
        <v>0</v>
      </c>
      <c r="BF101" s="350">
        <f t="shared" si="201"/>
        <v>0</v>
      </c>
      <c r="BG101" s="350">
        <f t="shared" si="202"/>
        <v>0</v>
      </c>
      <c r="BH101" s="350">
        <f t="shared" si="203"/>
        <v>0</v>
      </c>
      <c r="BI101" s="350">
        <f t="shared" si="204"/>
        <v>0</v>
      </c>
      <c r="BJ101" s="350">
        <f t="shared" si="205"/>
        <v>0</v>
      </c>
      <c r="BK101" s="354">
        <f t="shared" si="206"/>
        <v>0</v>
      </c>
    </row>
    <row r="102" spans="1:63" ht="19.899999999999999" thickBot="1">
      <c r="A102" s="706"/>
      <c r="B102" s="703"/>
      <c r="C102" s="688"/>
      <c r="D102" s="688"/>
      <c r="E102" s="688"/>
      <c r="F102" s="688"/>
      <c r="G102" s="291" t="s">
        <v>839</v>
      </c>
      <c r="H102" s="292" t="s">
        <v>840</v>
      </c>
      <c r="I102" s="291" t="s">
        <v>841</v>
      </c>
      <c r="J102" s="293" t="s">
        <v>842</v>
      </c>
      <c r="K102" s="264">
        <f t="shared" si="177"/>
        <v>431012500</v>
      </c>
      <c r="L102" s="323">
        <f t="shared" si="182"/>
        <v>100000000</v>
      </c>
      <c r="M102" s="353">
        <v>50000000</v>
      </c>
      <c r="N102" s="350"/>
      <c r="O102" s="350"/>
      <c r="P102" s="350"/>
      <c r="Q102" s="350"/>
      <c r="R102" s="350"/>
      <c r="S102" s="350">
        <v>50000000</v>
      </c>
      <c r="T102" s="350"/>
      <c r="U102" s="350"/>
      <c r="V102" s="350"/>
      <c r="W102" s="350"/>
      <c r="X102" s="354"/>
      <c r="Y102" s="332">
        <f t="shared" si="183"/>
        <v>105000000</v>
      </c>
      <c r="Z102" s="353">
        <f t="shared" si="179"/>
        <v>52500000</v>
      </c>
      <c r="AA102" s="350">
        <f t="shared" si="207"/>
        <v>0</v>
      </c>
      <c r="AB102" s="350">
        <f t="shared" si="208"/>
        <v>0</v>
      </c>
      <c r="AC102" s="350">
        <f t="shared" si="209"/>
        <v>0</v>
      </c>
      <c r="AD102" s="350">
        <f t="shared" si="210"/>
        <v>0</v>
      </c>
      <c r="AE102" s="350">
        <f t="shared" si="211"/>
        <v>0</v>
      </c>
      <c r="AF102" s="350">
        <f t="shared" si="212"/>
        <v>52500000</v>
      </c>
      <c r="AG102" s="350">
        <f t="shared" si="213"/>
        <v>0</v>
      </c>
      <c r="AH102" s="350">
        <f t="shared" si="214"/>
        <v>0</v>
      </c>
      <c r="AI102" s="350">
        <f t="shared" si="215"/>
        <v>0</v>
      </c>
      <c r="AJ102" s="350">
        <f t="shared" si="216"/>
        <v>0</v>
      </c>
      <c r="AK102" s="354">
        <f t="shared" si="217"/>
        <v>0</v>
      </c>
      <c r="AL102" s="285">
        <f t="shared" si="184"/>
        <v>110250000</v>
      </c>
      <c r="AM102" s="353">
        <f t="shared" si="180"/>
        <v>55125000</v>
      </c>
      <c r="AN102" s="350">
        <f t="shared" si="186"/>
        <v>0</v>
      </c>
      <c r="AO102" s="350">
        <f t="shared" si="187"/>
        <v>0</v>
      </c>
      <c r="AP102" s="350">
        <f t="shared" si="188"/>
        <v>0</v>
      </c>
      <c r="AQ102" s="350">
        <f t="shared" si="189"/>
        <v>0</v>
      </c>
      <c r="AR102" s="350">
        <f t="shared" si="190"/>
        <v>0</v>
      </c>
      <c r="AS102" s="350">
        <f t="shared" si="191"/>
        <v>55125000</v>
      </c>
      <c r="AT102" s="350">
        <f t="shared" si="192"/>
        <v>0</v>
      </c>
      <c r="AU102" s="350">
        <f t="shared" si="193"/>
        <v>0</v>
      </c>
      <c r="AV102" s="350">
        <f t="shared" si="194"/>
        <v>0</v>
      </c>
      <c r="AW102" s="350">
        <f t="shared" si="195"/>
        <v>0</v>
      </c>
      <c r="AX102" s="354">
        <f t="shared" si="178"/>
        <v>0</v>
      </c>
      <c r="AY102" s="264">
        <f t="shared" si="185"/>
        <v>115762500</v>
      </c>
      <c r="AZ102" s="353">
        <f t="shared" si="181"/>
        <v>57881250</v>
      </c>
      <c r="BA102" s="350">
        <f t="shared" si="196"/>
        <v>0</v>
      </c>
      <c r="BB102" s="350">
        <f t="shared" si="197"/>
        <v>0</v>
      </c>
      <c r="BC102" s="350">
        <f t="shared" si="198"/>
        <v>0</v>
      </c>
      <c r="BD102" s="350">
        <f t="shared" si="199"/>
        <v>0</v>
      </c>
      <c r="BE102" s="350">
        <f t="shared" si="200"/>
        <v>0</v>
      </c>
      <c r="BF102" s="350">
        <f t="shared" si="201"/>
        <v>57881250</v>
      </c>
      <c r="BG102" s="350">
        <f t="shared" si="202"/>
        <v>0</v>
      </c>
      <c r="BH102" s="350">
        <f t="shared" si="203"/>
        <v>0</v>
      </c>
      <c r="BI102" s="350">
        <f t="shared" si="204"/>
        <v>0</v>
      </c>
      <c r="BJ102" s="350">
        <f t="shared" si="205"/>
        <v>0</v>
      </c>
      <c r="BK102" s="354">
        <f t="shared" si="206"/>
        <v>0</v>
      </c>
    </row>
    <row r="103" spans="1:63" ht="19.899999999999999" thickBot="1">
      <c r="A103" s="706"/>
      <c r="B103" s="703"/>
      <c r="C103" s="688"/>
      <c r="D103" s="688"/>
      <c r="E103" s="688"/>
      <c r="F103" s="688"/>
      <c r="G103" s="291" t="s">
        <v>839</v>
      </c>
      <c r="H103" s="292" t="s">
        <v>840</v>
      </c>
      <c r="I103" s="291" t="s">
        <v>1491</v>
      </c>
      <c r="J103" s="293" t="s">
        <v>1492</v>
      </c>
      <c r="K103" s="264">
        <f t="shared" si="177"/>
        <v>431012500</v>
      </c>
      <c r="L103" s="323">
        <f t="shared" si="182"/>
        <v>100000000</v>
      </c>
      <c r="M103" s="353">
        <v>50000000</v>
      </c>
      <c r="N103" s="350"/>
      <c r="O103" s="350"/>
      <c r="P103" s="350"/>
      <c r="Q103" s="350"/>
      <c r="R103" s="350"/>
      <c r="S103" s="350"/>
      <c r="T103" s="350"/>
      <c r="U103" s="350">
        <v>50000000</v>
      </c>
      <c r="V103" s="350"/>
      <c r="W103" s="350"/>
      <c r="X103" s="354"/>
      <c r="Y103" s="332">
        <f t="shared" si="183"/>
        <v>105000000</v>
      </c>
      <c r="Z103" s="353">
        <f t="shared" si="179"/>
        <v>52500000</v>
      </c>
      <c r="AA103" s="350">
        <f t="shared" si="207"/>
        <v>0</v>
      </c>
      <c r="AB103" s="350">
        <f t="shared" si="208"/>
        <v>0</v>
      </c>
      <c r="AC103" s="350">
        <f t="shared" si="209"/>
        <v>0</v>
      </c>
      <c r="AD103" s="350">
        <f t="shared" si="210"/>
        <v>0</v>
      </c>
      <c r="AE103" s="350">
        <f t="shared" si="211"/>
        <v>0</v>
      </c>
      <c r="AF103" s="350">
        <f t="shared" si="212"/>
        <v>0</v>
      </c>
      <c r="AG103" s="350">
        <f t="shared" si="213"/>
        <v>0</v>
      </c>
      <c r="AH103" s="350">
        <f t="shared" si="214"/>
        <v>52500000</v>
      </c>
      <c r="AI103" s="350">
        <f t="shared" si="215"/>
        <v>0</v>
      </c>
      <c r="AJ103" s="350">
        <f t="shared" si="216"/>
        <v>0</v>
      </c>
      <c r="AK103" s="354">
        <f t="shared" si="217"/>
        <v>0</v>
      </c>
      <c r="AL103" s="285">
        <f t="shared" si="184"/>
        <v>110250000</v>
      </c>
      <c r="AM103" s="353">
        <f t="shared" si="180"/>
        <v>55125000</v>
      </c>
      <c r="AN103" s="350">
        <f t="shared" si="186"/>
        <v>0</v>
      </c>
      <c r="AO103" s="350">
        <f t="shared" si="187"/>
        <v>0</v>
      </c>
      <c r="AP103" s="350">
        <f t="shared" si="188"/>
        <v>0</v>
      </c>
      <c r="AQ103" s="350">
        <f t="shared" si="189"/>
        <v>0</v>
      </c>
      <c r="AR103" s="350">
        <f t="shared" si="190"/>
        <v>0</v>
      </c>
      <c r="AS103" s="350">
        <f t="shared" si="191"/>
        <v>0</v>
      </c>
      <c r="AT103" s="350">
        <f t="shared" si="192"/>
        <v>0</v>
      </c>
      <c r="AU103" s="350">
        <f t="shared" si="193"/>
        <v>55125000</v>
      </c>
      <c r="AV103" s="350">
        <f t="shared" si="194"/>
        <v>0</v>
      </c>
      <c r="AW103" s="350">
        <f t="shared" si="195"/>
        <v>0</v>
      </c>
      <c r="AX103" s="354">
        <f t="shared" si="178"/>
        <v>0</v>
      </c>
      <c r="AY103" s="264">
        <f t="shared" si="185"/>
        <v>115762500</v>
      </c>
      <c r="AZ103" s="353">
        <f t="shared" si="181"/>
        <v>57881250</v>
      </c>
      <c r="BA103" s="350">
        <f t="shared" si="196"/>
        <v>0</v>
      </c>
      <c r="BB103" s="350">
        <f t="shared" si="197"/>
        <v>0</v>
      </c>
      <c r="BC103" s="350">
        <f t="shared" si="198"/>
        <v>0</v>
      </c>
      <c r="BD103" s="350">
        <f t="shared" si="199"/>
        <v>0</v>
      </c>
      <c r="BE103" s="350">
        <f t="shared" si="200"/>
        <v>0</v>
      </c>
      <c r="BF103" s="350">
        <f t="shared" si="201"/>
        <v>0</v>
      </c>
      <c r="BG103" s="350">
        <f t="shared" si="202"/>
        <v>0</v>
      </c>
      <c r="BH103" s="350">
        <f t="shared" si="203"/>
        <v>57881250</v>
      </c>
      <c r="BI103" s="350">
        <f t="shared" si="204"/>
        <v>0</v>
      </c>
      <c r="BJ103" s="350">
        <f t="shared" si="205"/>
        <v>0</v>
      </c>
      <c r="BK103" s="354">
        <f t="shared" si="206"/>
        <v>0</v>
      </c>
    </row>
    <row r="104" spans="1:63" ht="19.899999999999999" thickBot="1">
      <c r="A104" s="706"/>
      <c r="B104" s="704"/>
      <c r="C104" s="690"/>
      <c r="D104" s="690"/>
      <c r="E104" s="690"/>
      <c r="F104" s="690"/>
      <c r="G104" s="302" t="s">
        <v>1493</v>
      </c>
      <c r="H104" s="303" t="s">
        <v>1494</v>
      </c>
      <c r="I104" s="302" t="s">
        <v>1495</v>
      </c>
      <c r="J104" s="304" t="s">
        <v>524</v>
      </c>
      <c r="K104" s="264">
        <f t="shared" si="177"/>
        <v>431012500</v>
      </c>
      <c r="L104" s="323">
        <f t="shared" si="182"/>
        <v>100000000</v>
      </c>
      <c r="M104" s="353">
        <v>50000000</v>
      </c>
      <c r="N104" s="350"/>
      <c r="O104" s="350"/>
      <c r="P104" s="350"/>
      <c r="Q104" s="350"/>
      <c r="R104" s="350"/>
      <c r="S104" s="350"/>
      <c r="T104" s="350"/>
      <c r="U104" s="350">
        <v>50000000</v>
      </c>
      <c r="V104" s="350"/>
      <c r="W104" s="350"/>
      <c r="X104" s="354"/>
      <c r="Y104" s="332">
        <f t="shared" si="183"/>
        <v>105000000</v>
      </c>
      <c r="Z104" s="353">
        <f t="shared" si="179"/>
        <v>52500000</v>
      </c>
      <c r="AA104" s="350">
        <f t="shared" si="207"/>
        <v>0</v>
      </c>
      <c r="AB104" s="350">
        <f t="shared" si="208"/>
        <v>0</v>
      </c>
      <c r="AC104" s="350">
        <f t="shared" si="209"/>
        <v>0</v>
      </c>
      <c r="AD104" s="350">
        <f t="shared" si="210"/>
        <v>0</v>
      </c>
      <c r="AE104" s="350">
        <f t="shared" si="211"/>
        <v>0</v>
      </c>
      <c r="AF104" s="350">
        <f t="shared" si="212"/>
        <v>0</v>
      </c>
      <c r="AG104" s="350">
        <f t="shared" si="213"/>
        <v>0</v>
      </c>
      <c r="AH104" s="350">
        <f t="shared" si="214"/>
        <v>52500000</v>
      </c>
      <c r="AI104" s="350">
        <f t="shared" si="215"/>
        <v>0</v>
      </c>
      <c r="AJ104" s="350">
        <f t="shared" si="216"/>
        <v>0</v>
      </c>
      <c r="AK104" s="354">
        <f t="shared" si="217"/>
        <v>0</v>
      </c>
      <c r="AL104" s="285">
        <f t="shared" si="184"/>
        <v>110250000</v>
      </c>
      <c r="AM104" s="353">
        <f t="shared" si="180"/>
        <v>55125000</v>
      </c>
      <c r="AN104" s="350">
        <f t="shared" si="186"/>
        <v>0</v>
      </c>
      <c r="AO104" s="350">
        <f t="shared" si="187"/>
        <v>0</v>
      </c>
      <c r="AP104" s="350">
        <f t="shared" si="188"/>
        <v>0</v>
      </c>
      <c r="AQ104" s="350">
        <f t="shared" si="189"/>
        <v>0</v>
      </c>
      <c r="AR104" s="350">
        <f t="shared" si="190"/>
        <v>0</v>
      </c>
      <c r="AS104" s="350">
        <f t="shared" si="191"/>
        <v>0</v>
      </c>
      <c r="AT104" s="350">
        <f t="shared" si="192"/>
        <v>0</v>
      </c>
      <c r="AU104" s="350">
        <f t="shared" si="193"/>
        <v>55125000</v>
      </c>
      <c r="AV104" s="350">
        <f t="shared" si="194"/>
        <v>0</v>
      </c>
      <c r="AW104" s="350">
        <f t="shared" si="195"/>
        <v>0</v>
      </c>
      <c r="AX104" s="354">
        <f t="shared" si="178"/>
        <v>0</v>
      </c>
      <c r="AY104" s="264">
        <f t="shared" si="185"/>
        <v>115762500</v>
      </c>
      <c r="AZ104" s="353">
        <f t="shared" si="181"/>
        <v>57881250</v>
      </c>
      <c r="BA104" s="350">
        <f t="shared" si="196"/>
        <v>0</v>
      </c>
      <c r="BB104" s="350">
        <f t="shared" si="197"/>
        <v>0</v>
      </c>
      <c r="BC104" s="350">
        <f t="shared" si="198"/>
        <v>0</v>
      </c>
      <c r="BD104" s="350">
        <f t="shared" si="199"/>
        <v>0</v>
      </c>
      <c r="BE104" s="350">
        <f t="shared" si="200"/>
        <v>0</v>
      </c>
      <c r="BF104" s="350">
        <f t="shared" si="201"/>
        <v>0</v>
      </c>
      <c r="BG104" s="350">
        <f t="shared" si="202"/>
        <v>0</v>
      </c>
      <c r="BH104" s="350">
        <f t="shared" si="203"/>
        <v>57881250</v>
      </c>
      <c r="BI104" s="350">
        <f t="shared" si="204"/>
        <v>0</v>
      </c>
      <c r="BJ104" s="350">
        <f t="shared" si="205"/>
        <v>0</v>
      </c>
      <c r="BK104" s="354">
        <f t="shared" si="206"/>
        <v>0</v>
      </c>
    </row>
    <row r="105" spans="1:63" ht="20.45" customHeight="1" thickBot="1">
      <c r="A105" s="706"/>
      <c r="B105" s="702" t="s">
        <v>1496</v>
      </c>
      <c r="C105" s="691">
        <v>45</v>
      </c>
      <c r="D105" s="691" t="s">
        <v>1459</v>
      </c>
      <c r="E105" s="691">
        <v>4502</v>
      </c>
      <c r="F105" s="691" t="s">
        <v>1460</v>
      </c>
      <c r="G105" s="336" t="s">
        <v>784</v>
      </c>
      <c r="H105" s="337" t="s">
        <v>695</v>
      </c>
      <c r="I105" s="299" t="s">
        <v>1497</v>
      </c>
      <c r="J105" s="301" t="s">
        <v>1498</v>
      </c>
      <c r="K105" s="264">
        <f t="shared" si="177"/>
        <v>551696000</v>
      </c>
      <c r="L105" s="323">
        <f t="shared" si="182"/>
        <v>128000000</v>
      </c>
      <c r="M105" s="353">
        <v>48000000</v>
      </c>
      <c r="N105" s="350"/>
      <c r="O105" s="350"/>
      <c r="P105" s="350"/>
      <c r="Q105" s="350"/>
      <c r="R105" s="350">
        <v>80000000</v>
      </c>
      <c r="S105" s="350"/>
      <c r="T105" s="350"/>
      <c r="U105" s="350"/>
      <c r="V105" s="350"/>
      <c r="W105" s="350"/>
      <c r="X105" s="354"/>
      <c r="Y105" s="332">
        <f t="shared" si="183"/>
        <v>134400000</v>
      </c>
      <c r="Z105" s="353">
        <f t="shared" si="179"/>
        <v>50400000</v>
      </c>
      <c r="AA105" s="350">
        <f t="shared" si="207"/>
        <v>0</v>
      </c>
      <c r="AB105" s="350">
        <f t="shared" si="208"/>
        <v>0</v>
      </c>
      <c r="AC105" s="350">
        <f t="shared" si="209"/>
        <v>0</v>
      </c>
      <c r="AD105" s="350">
        <f t="shared" si="210"/>
        <v>0</v>
      </c>
      <c r="AE105" s="350">
        <f t="shared" si="211"/>
        <v>84000000</v>
      </c>
      <c r="AF105" s="350">
        <f t="shared" si="212"/>
        <v>0</v>
      </c>
      <c r="AG105" s="350">
        <f t="shared" si="213"/>
        <v>0</v>
      </c>
      <c r="AH105" s="350">
        <f t="shared" si="214"/>
        <v>0</v>
      </c>
      <c r="AI105" s="350">
        <f t="shared" si="215"/>
        <v>0</v>
      </c>
      <c r="AJ105" s="350">
        <f t="shared" si="216"/>
        <v>0</v>
      </c>
      <c r="AK105" s="354">
        <f t="shared" si="217"/>
        <v>0</v>
      </c>
      <c r="AL105" s="285">
        <f t="shared" si="184"/>
        <v>141120000</v>
      </c>
      <c r="AM105" s="353">
        <f t="shared" si="180"/>
        <v>52920000</v>
      </c>
      <c r="AN105" s="350">
        <f t="shared" si="186"/>
        <v>0</v>
      </c>
      <c r="AO105" s="350">
        <f t="shared" si="187"/>
        <v>0</v>
      </c>
      <c r="AP105" s="350">
        <f t="shared" si="188"/>
        <v>0</v>
      </c>
      <c r="AQ105" s="350">
        <f t="shared" si="189"/>
        <v>0</v>
      </c>
      <c r="AR105" s="350">
        <f t="shared" si="190"/>
        <v>88200000</v>
      </c>
      <c r="AS105" s="350">
        <f t="shared" si="191"/>
        <v>0</v>
      </c>
      <c r="AT105" s="350">
        <f t="shared" si="192"/>
        <v>0</v>
      </c>
      <c r="AU105" s="350">
        <f t="shared" si="193"/>
        <v>0</v>
      </c>
      <c r="AV105" s="350">
        <f t="shared" si="194"/>
        <v>0</v>
      </c>
      <c r="AW105" s="350">
        <f t="shared" si="195"/>
        <v>0</v>
      </c>
      <c r="AX105" s="354">
        <f t="shared" si="178"/>
        <v>0</v>
      </c>
      <c r="AY105" s="264">
        <f t="shared" si="185"/>
        <v>148176000</v>
      </c>
      <c r="AZ105" s="353">
        <f t="shared" si="181"/>
        <v>55566000</v>
      </c>
      <c r="BA105" s="350">
        <f t="shared" si="196"/>
        <v>0</v>
      </c>
      <c r="BB105" s="350">
        <f t="shared" si="197"/>
        <v>0</v>
      </c>
      <c r="BC105" s="350">
        <f t="shared" si="198"/>
        <v>0</v>
      </c>
      <c r="BD105" s="350">
        <f t="shared" si="199"/>
        <v>0</v>
      </c>
      <c r="BE105" s="350">
        <f t="shared" si="200"/>
        <v>92610000</v>
      </c>
      <c r="BF105" s="350">
        <f t="shared" si="201"/>
        <v>0</v>
      </c>
      <c r="BG105" s="350">
        <f t="shared" si="202"/>
        <v>0</v>
      </c>
      <c r="BH105" s="350">
        <f t="shared" si="203"/>
        <v>0</v>
      </c>
      <c r="BI105" s="350">
        <f t="shared" si="204"/>
        <v>0</v>
      </c>
      <c r="BJ105" s="350">
        <f t="shared" si="205"/>
        <v>0</v>
      </c>
      <c r="BK105" s="354">
        <f t="shared" si="206"/>
        <v>0</v>
      </c>
    </row>
    <row r="106" spans="1:63" ht="19.899999999999999" thickBot="1">
      <c r="A106" s="706"/>
      <c r="B106" s="703"/>
      <c r="C106" s="688"/>
      <c r="D106" s="688"/>
      <c r="E106" s="688"/>
      <c r="F106" s="688"/>
      <c r="G106" s="291" t="s">
        <v>1499</v>
      </c>
      <c r="H106" s="292" t="s">
        <v>225</v>
      </c>
      <c r="I106" s="291" t="s">
        <v>1500</v>
      </c>
      <c r="J106" s="293" t="s">
        <v>1501</v>
      </c>
      <c r="K106" s="264">
        <f t="shared" si="177"/>
        <v>120000000</v>
      </c>
      <c r="L106" s="323">
        <f t="shared" si="182"/>
        <v>120000000</v>
      </c>
      <c r="M106" s="353">
        <v>120000000</v>
      </c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4"/>
      <c r="Y106" s="332">
        <f t="shared" si="183"/>
        <v>0</v>
      </c>
      <c r="Z106" s="353"/>
      <c r="AA106" s="350">
        <f t="shared" si="207"/>
        <v>0</v>
      </c>
      <c r="AB106" s="350">
        <f t="shared" si="208"/>
        <v>0</v>
      </c>
      <c r="AC106" s="350">
        <f t="shared" si="209"/>
        <v>0</v>
      </c>
      <c r="AD106" s="350">
        <f t="shared" si="210"/>
        <v>0</v>
      </c>
      <c r="AE106" s="350">
        <f t="shared" si="211"/>
        <v>0</v>
      </c>
      <c r="AF106" s="350">
        <f t="shared" si="212"/>
        <v>0</v>
      </c>
      <c r="AG106" s="350">
        <f t="shared" si="213"/>
        <v>0</v>
      </c>
      <c r="AH106" s="350">
        <f t="shared" si="214"/>
        <v>0</v>
      </c>
      <c r="AI106" s="350">
        <f t="shared" si="215"/>
        <v>0</v>
      </c>
      <c r="AJ106" s="350">
        <f t="shared" si="216"/>
        <v>0</v>
      </c>
      <c r="AK106" s="354">
        <f t="shared" si="217"/>
        <v>0</v>
      </c>
      <c r="AL106" s="285">
        <f t="shared" si="184"/>
        <v>0</v>
      </c>
      <c r="AM106" s="353">
        <f t="shared" si="180"/>
        <v>0</v>
      </c>
      <c r="AN106" s="350">
        <f t="shared" si="186"/>
        <v>0</v>
      </c>
      <c r="AO106" s="350">
        <f t="shared" si="187"/>
        <v>0</v>
      </c>
      <c r="AP106" s="350">
        <f t="shared" si="188"/>
        <v>0</v>
      </c>
      <c r="AQ106" s="350">
        <f t="shared" si="189"/>
        <v>0</v>
      </c>
      <c r="AR106" s="350">
        <f t="shared" si="190"/>
        <v>0</v>
      </c>
      <c r="AS106" s="350">
        <f t="shared" si="191"/>
        <v>0</v>
      </c>
      <c r="AT106" s="350">
        <f t="shared" si="192"/>
        <v>0</v>
      </c>
      <c r="AU106" s="350">
        <f t="shared" si="193"/>
        <v>0</v>
      </c>
      <c r="AV106" s="350">
        <f t="shared" si="194"/>
        <v>0</v>
      </c>
      <c r="AW106" s="350">
        <f t="shared" si="195"/>
        <v>0</v>
      </c>
      <c r="AX106" s="354">
        <f t="shared" si="178"/>
        <v>0</v>
      </c>
      <c r="AY106" s="264">
        <f t="shared" si="185"/>
        <v>0</v>
      </c>
      <c r="AZ106" s="353">
        <f t="shared" si="181"/>
        <v>0</v>
      </c>
      <c r="BA106" s="350">
        <f t="shared" si="196"/>
        <v>0</v>
      </c>
      <c r="BB106" s="350">
        <f t="shared" si="197"/>
        <v>0</v>
      </c>
      <c r="BC106" s="350">
        <f t="shared" si="198"/>
        <v>0</v>
      </c>
      <c r="BD106" s="350">
        <f t="shared" si="199"/>
        <v>0</v>
      </c>
      <c r="BE106" s="350">
        <f t="shared" si="200"/>
        <v>0</v>
      </c>
      <c r="BF106" s="350">
        <f t="shared" si="201"/>
        <v>0</v>
      </c>
      <c r="BG106" s="350">
        <f t="shared" si="202"/>
        <v>0</v>
      </c>
      <c r="BH106" s="350">
        <f t="shared" si="203"/>
        <v>0</v>
      </c>
      <c r="BI106" s="350">
        <f t="shared" si="204"/>
        <v>0</v>
      </c>
      <c r="BJ106" s="350">
        <f t="shared" si="205"/>
        <v>0</v>
      </c>
      <c r="BK106" s="354">
        <f t="shared" si="206"/>
        <v>0</v>
      </c>
    </row>
    <row r="107" spans="1:63" ht="29.45" thickBot="1">
      <c r="A107" s="706"/>
      <c r="B107" s="703"/>
      <c r="C107" s="688"/>
      <c r="D107" s="688"/>
      <c r="E107" s="688"/>
      <c r="F107" s="688"/>
      <c r="G107" s="291" t="s">
        <v>1502</v>
      </c>
      <c r="H107" s="292" t="s">
        <v>1503</v>
      </c>
      <c r="I107" s="291" t="s">
        <v>1504</v>
      </c>
      <c r="J107" s="293" t="s">
        <v>1505</v>
      </c>
      <c r="K107" s="264">
        <f t="shared" si="177"/>
        <v>431012500</v>
      </c>
      <c r="L107" s="323">
        <f t="shared" si="182"/>
        <v>100000000</v>
      </c>
      <c r="M107" s="353">
        <v>50000000</v>
      </c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4">
        <v>50000000</v>
      </c>
      <c r="Y107" s="332">
        <f t="shared" si="183"/>
        <v>105000000</v>
      </c>
      <c r="Z107" s="353">
        <f t="shared" si="179"/>
        <v>52500000</v>
      </c>
      <c r="AA107" s="350">
        <f t="shared" si="207"/>
        <v>0</v>
      </c>
      <c r="AB107" s="350">
        <f t="shared" si="208"/>
        <v>0</v>
      </c>
      <c r="AC107" s="350">
        <f t="shared" si="209"/>
        <v>0</v>
      </c>
      <c r="AD107" s="350">
        <f t="shared" si="210"/>
        <v>0</v>
      </c>
      <c r="AE107" s="350">
        <f t="shared" si="211"/>
        <v>0</v>
      </c>
      <c r="AF107" s="350">
        <f t="shared" si="212"/>
        <v>0</v>
      </c>
      <c r="AG107" s="350">
        <f t="shared" si="213"/>
        <v>0</v>
      </c>
      <c r="AH107" s="350">
        <f t="shared" si="214"/>
        <v>0</v>
      </c>
      <c r="AI107" s="350">
        <f t="shared" si="215"/>
        <v>0</v>
      </c>
      <c r="AJ107" s="350">
        <f t="shared" si="216"/>
        <v>0</v>
      </c>
      <c r="AK107" s="354">
        <f t="shared" si="217"/>
        <v>52500000</v>
      </c>
      <c r="AL107" s="285">
        <f t="shared" si="184"/>
        <v>110250000</v>
      </c>
      <c r="AM107" s="353">
        <f t="shared" si="180"/>
        <v>55125000</v>
      </c>
      <c r="AN107" s="350">
        <f t="shared" si="186"/>
        <v>0</v>
      </c>
      <c r="AO107" s="350">
        <f t="shared" si="187"/>
        <v>0</v>
      </c>
      <c r="AP107" s="350">
        <f t="shared" si="188"/>
        <v>0</v>
      </c>
      <c r="AQ107" s="350">
        <f t="shared" si="189"/>
        <v>0</v>
      </c>
      <c r="AR107" s="350">
        <f t="shared" si="190"/>
        <v>0</v>
      </c>
      <c r="AS107" s="350">
        <f t="shared" si="191"/>
        <v>0</v>
      </c>
      <c r="AT107" s="350">
        <f t="shared" si="192"/>
        <v>0</v>
      </c>
      <c r="AU107" s="350">
        <f t="shared" si="193"/>
        <v>0</v>
      </c>
      <c r="AV107" s="350">
        <f t="shared" si="194"/>
        <v>0</v>
      </c>
      <c r="AW107" s="350">
        <f t="shared" si="195"/>
        <v>0</v>
      </c>
      <c r="AX107" s="354">
        <f t="shared" si="178"/>
        <v>55125000</v>
      </c>
      <c r="AY107" s="264">
        <f t="shared" si="185"/>
        <v>115762500</v>
      </c>
      <c r="AZ107" s="353">
        <f t="shared" si="181"/>
        <v>57881250</v>
      </c>
      <c r="BA107" s="350">
        <f t="shared" si="196"/>
        <v>0</v>
      </c>
      <c r="BB107" s="350">
        <f t="shared" si="197"/>
        <v>0</v>
      </c>
      <c r="BC107" s="350">
        <f t="shared" si="198"/>
        <v>0</v>
      </c>
      <c r="BD107" s="350">
        <f t="shared" si="199"/>
        <v>0</v>
      </c>
      <c r="BE107" s="350">
        <f t="shared" si="200"/>
        <v>0</v>
      </c>
      <c r="BF107" s="350">
        <f t="shared" si="201"/>
        <v>0</v>
      </c>
      <c r="BG107" s="350">
        <f t="shared" si="202"/>
        <v>0</v>
      </c>
      <c r="BH107" s="350">
        <f t="shared" si="203"/>
        <v>0</v>
      </c>
      <c r="BI107" s="350">
        <f t="shared" si="204"/>
        <v>0</v>
      </c>
      <c r="BJ107" s="350">
        <f t="shared" si="205"/>
        <v>0</v>
      </c>
      <c r="BK107" s="354">
        <f t="shared" si="206"/>
        <v>57881250</v>
      </c>
    </row>
    <row r="108" spans="1:63" ht="29.45" thickBot="1">
      <c r="A108" s="706"/>
      <c r="B108" s="703"/>
      <c r="C108" s="689"/>
      <c r="D108" s="689"/>
      <c r="E108" s="689"/>
      <c r="F108" s="689"/>
      <c r="G108" s="291" t="s">
        <v>835</v>
      </c>
      <c r="H108" s="292" t="s">
        <v>836</v>
      </c>
      <c r="I108" s="291" t="s">
        <v>1506</v>
      </c>
      <c r="J108" s="293" t="s">
        <v>1507</v>
      </c>
      <c r="K108" s="264">
        <f t="shared" si="177"/>
        <v>129303750</v>
      </c>
      <c r="L108" s="323">
        <f t="shared" si="182"/>
        <v>30000000</v>
      </c>
      <c r="M108" s="353">
        <v>30000000</v>
      </c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4"/>
      <c r="Y108" s="332">
        <f t="shared" si="183"/>
        <v>31500000</v>
      </c>
      <c r="Z108" s="353">
        <f t="shared" si="179"/>
        <v>31500000</v>
      </c>
      <c r="AA108" s="350">
        <f t="shared" si="207"/>
        <v>0</v>
      </c>
      <c r="AB108" s="350">
        <f t="shared" si="208"/>
        <v>0</v>
      </c>
      <c r="AC108" s="350">
        <f t="shared" si="209"/>
        <v>0</v>
      </c>
      <c r="AD108" s="350">
        <f t="shared" si="210"/>
        <v>0</v>
      </c>
      <c r="AE108" s="350">
        <f t="shared" si="211"/>
        <v>0</v>
      </c>
      <c r="AF108" s="350">
        <f t="shared" si="212"/>
        <v>0</v>
      </c>
      <c r="AG108" s="350">
        <f t="shared" si="213"/>
        <v>0</v>
      </c>
      <c r="AH108" s="350">
        <f t="shared" si="214"/>
        <v>0</v>
      </c>
      <c r="AI108" s="350">
        <f t="shared" si="215"/>
        <v>0</v>
      </c>
      <c r="AJ108" s="350">
        <f t="shared" si="216"/>
        <v>0</v>
      </c>
      <c r="AK108" s="354">
        <f t="shared" si="217"/>
        <v>0</v>
      </c>
      <c r="AL108" s="285">
        <f t="shared" si="184"/>
        <v>33075000</v>
      </c>
      <c r="AM108" s="353">
        <f t="shared" si="180"/>
        <v>33075000</v>
      </c>
      <c r="AN108" s="350">
        <f t="shared" si="186"/>
        <v>0</v>
      </c>
      <c r="AO108" s="350">
        <f t="shared" si="187"/>
        <v>0</v>
      </c>
      <c r="AP108" s="350">
        <f t="shared" si="188"/>
        <v>0</v>
      </c>
      <c r="AQ108" s="350">
        <f t="shared" si="189"/>
        <v>0</v>
      </c>
      <c r="AR108" s="350">
        <f t="shared" si="190"/>
        <v>0</v>
      </c>
      <c r="AS108" s="350">
        <f t="shared" si="191"/>
        <v>0</v>
      </c>
      <c r="AT108" s="350">
        <f t="shared" si="192"/>
        <v>0</v>
      </c>
      <c r="AU108" s="350">
        <f t="shared" si="193"/>
        <v>0</v>
      </c>
      <c r="AV108" s="350">
        <f t="shared" si="194"/>
        <v>0</v>
      </c>
      <c r="AW108" s="350">
        <f t="shared" si="195"/>
        <v>0</v>
      </c>
      <c r="AX108" s="354">
        <f t="shared" si="178"/>
        <v>0</v>
      </c>
      <c r="AY108" s="264">
        <f t="shared" si="185"/>
        <v>34728750</v>
      </c>
      <c r="AZ108" s="353">
        <f t="shared" si="181"/>
        <v>34728750</v>
      </c>
      <c r="BA108" s="350">
        <f t="shared" si="196"/>
        <v>0</v>
      </c>
      <c r="BB108" s="350">
        <f t="shared" si="197"/>
        <v>0</v>
      </c>
      <c r="BC108" s="350">
        <f t="shared" si="198"/>
        <v>0</v>
      </c>
      <c r="BD108" s="350">
        <f t="shared" si="199"/>
        <v>0</v>
      </c>
      <c r="BE108" s="350">
        <f t="shared" si="200"/>
        <v>0</v>
      </c>
      <c r="BF108" s="350">
        <f t="shared" si="201"/>
        <v>0</v>
      </c>
      <c r="BG108" s="350">
        <f t="shared" si="202"/>
        <v>0</v>
      </c>
      <c r="BH108" s="350">
        <f t="shared" si="203"/>
        <v>0</v>
      </c>
      <c r="BI108" s="350">
        <f t="shared" si="204"/>
        <v>0</v>
      </c>
      <c r="BJ108" s="350">
        <f t="shared" si="205"/>
        <v>0</v>
      </c>
      <c r="BK108" s="354">
        <f t="shared" si="206"/>
        <v>0</v>
      </c>
    </row>
    <row r="109" spans="1:63" ht="48.6" thickBot="1">
      <c r="A109" s="706"/>
      <c r="B109" s="703"/>
      <c r="C109" s="291">
        <v>41</v>
      </c>
      <c r="D109" s="291" t="s">
        <v>1415</v>
      </c>
      <c r="E109" s="291">
        <v>4103</v>
      </c>
      <c r="F109" s="291" t="s">
        <v>1416</v>
      </c>
      <c r="G109" s="291" t="s">
        <v>1234</v>
      </c>
      <c r="H109" s="292" t="s">
        <v>1235</v>
      </c>
      <c r="I109" s="291" t="s">
        <v>1508</v>
      </c>
      <c r="J109" s="293" t="s">
        <v>1509</v>
      </c>
      <c r="K109" s="264">
        <f t="shared" si="177"/>
        <v>129303750</v>
      </c>
      <c r="L109" s="323">
        <f t="shared" si="182"/>
        <v>30000000</v>
      </c>
      <c r="M109" s="353">
        <v>30000000</v>
      </c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4"/>
      <c r="Y109" s="332">
        <f t="shared" si="183"/>
        <v>31500000</v>
      </c>
      <c r="Z109" s="353">
        <f t="shared" si="179"/>
        <v>31500000</v>
      </c>
      <c r="AA109" s="350">
        <f t="shared" si="207"/>
        <v>0</v>
      </c>
      <c r="AB109" s="350">
        <f t="shared" si="208"/>
        <v>0</v>
      </c>
      <c r="AC109" s="350">
        <f t="shared" si="209"/>
        <v>0</v>
      </c>
      <c r="AD109" s="350">
        <f t="shared" si="210"/>
        <v>0</v>
      </c>
      <c r="AE109" s="350">
        <f t="shared" si="211"/>
        <v>0</v>
      </c>
      <c r="AF109" s="350">
        <f t="shared" si="212"/>
        <v>0</v>
      </c>
      <c r="AG109" s="350">
        <f t="shared" si="213"/>
        <v>0</v>
      </c>
      <c r="AH109" s="350">
        <f t="shared" si="214"/>
        <v>0</v>
      </c>
      <c r="AI109" s="350">
        <f t="shared" si="215"/>
        <v>0</v>
      </c>
      <c r="AJ109" s="350">
        <f t="shared" si="216"/>
        <v>0</v>
      </c>
      <c r="AK109" s="354">
        <f t="shared" si="217"/>
        <v>0</v>
      </c>
      <c r="AL109" s="285">
        <f t="shared" si="184"/>
        <v>33075000</v>
      </c>
      <c r="AM109" s="353">
        <f t="shared" si="180"/>
        <v>33075000</v>
      </c>
      <c r="AN109" s="350">
        <f t="shared" si="186"/>
        <v>0</v>
      </c>
      <c r="AO109" s="350">
        <f t="shared" si="187"/>
        <v>0</v>
      </c>
      <c r="AP109" s="350">
        <f t="shared" si="188"/>
        <v>0</v>
      </c>
      <c r="AQ109" s="350">
        <f t="shared" si="189"/>
        <v>0</v>
      </c>
      <c r="AR109" s="350">
        <f t="shared" si="190"/>
        <v>0</v>
      </c>
      <c r="AS109" s="350">
        <f t="shared" si="191"/>
        <v>0</v>
      </c>
      <c r="AT109" s="350">
        <f t="shared" si="192"/>
        <v>0</v>
      </c>
      <c r="AU109" s="350">
        <f t="shared" si="193"/>
        <v>0</v>
      </c>
      <c r="AV109" s="350">
        <f t="shared" si="194"/>
        <v>0</v>
      </c>
      <c r="AW109" s="350">
        <f t="shared" si="195"/>
        <v>0</v>
      </c>
      <c r="AX109" s="354">
        <f t="shared" si="178"/>
        <v>0</v>
      </c>
      <c r="AY109" s="264">
        <f t="shared" si="185"/>
        <v>34728750</v>
      </c>
      <c r="AZ109" s="353">
        <f t="shared" si="181"/>
        <v>34728750</v>
      </c>
      <c r="BA109" s="350">
        <f t="shared" si="196"/>
        <v>0</v>
      </c>
      <c r="BB109" s="350">
        <f t="shared" si="197"/>
        <v>0</v>
      </c>
      <c r="BC109" s="350">
        <f t="shared" si="198"/>
        <v>0</v>
      </c>
      <c r="BD109" s="350">
        <f t="shared" si="199"/>
        <v>0</v>
      </c>
      <c r="BE109" s="350">
        <f t="shared" si="200"/>
        <v>0</v>
      </c>
      <c r="BF109" s="350">
        <f t="shared" si="201"/>
        <v>0</v>
      </c>
      <c r="BG109" s="350">
        <f t="shared" si="202"/>
        <v>0</v>
      </c>
      <c r="BH109" s="350">
        <f t="shared" si="203"/>
        <v>0</v>
      </c>
      <c r="BI109" s="350">
        <f t="shared" si="204"/>
        <v>0</v>
      </c>
      <c r="BJ109" s="350">
        <f t="shared" si="205"/>
        <v>0</v>
      </c>
      <c r="BK109" s="354">
        <f t="shared" si="206"/>
        <v>0</v>
      </c>
    </row>
    <row r="110" spans="1:63" ht="19.899999999999999" thickBot="1">
      <c r="A110" s="706"/>
      <c r="B110" s="704"/>
      <c r="C110" s="340">
        <v>36</v>
      </c>
      <c r="D110" s="340" t="s">
        <v>1452</v>
      </c>
      <c r="E110" s="291">
        <v>3603</v>
      </c>
      <c r="F110" s="291" t="s">
        <v>1462</v>
      </c>
      <c r="G110" s="291">
        <v>3603016</v>
      </c>
      <c r="H110" s="292" t="s">
        <v>1463</v>
      </c>
      <c r="I110" s="291">
        <v>360301601</v>
      </c>
      <c r="J110" s="293" t="s">
        <v>1464</v>
      </c>
      <c r="K110" s="264">
        <f t="shared" si="177"/>
        <v>1939556250</v>
      </c>
      <c r="L110" s="323">
        <f t="shared" si="182"/>
        <v>450000000</v>
      </c>
      <c r="M110" s="353">
        <v>100000000</v>
      </c>
      <c r="N110" s="350"/>
      <c r="O110" s="350"/>
      <c r="P110" s="350"/>
      <c r="Q110" s="350"/>
      <c r="R110" s="350">
        <v>150000000</v>
      </c>
      <c r="S110" s="350"/>
      <c r="T110" s="350"/>
      <c r="U110" s="350"/>
      <c r="V110" s="350"/>
      <c r="W110" s="350"/>
      <c r="X110" s="354">
        <v>200000000</v>
      </c>
      <c r="Y110" s="332">
        <f t="shared" si="183"/>
        <v>472500000</v>
      </c>
      <c r="Z110" s="353">
        <f t="shared" si="179"/>
        <v>105000000</v>
      </c>
      <c r="AA110" s="350">
        <f t="shared" si="207"/>
        <v>0</v>
      </c>
      <c r="AB110" s="350">
        <f t="shared" si="208"/>
        <v>0</v>
      </c>
      <c r="AC110" s="350">
        <f t="shared" si="209"/>
        <v>0</v>
      </c>
      <c r="AD110" s="350">
        <f t="shared" si="210"/>
        <v>0</v>
      </c>
      <c r="AE110" s="350">
        <f t="shared" si="211"/>
        <v>157500000</v>
      </c>
      <c r="AF110" s="350">
        <f t="shared" si="212"/>
        <v>0</v>
      </c>
      <c r="AG110" s="350">
        <f t="shared" si="213"/>
        <v>0</v>
      </c>
      <c r="AH110" s="350">
        <f t="shared" si="214"/>
        <v>0</v>
      </c>
      <c r="AI110" s="350">
        <f t="shared" si="215"/>
        <v>0</v>
      </c>
      <c r="AJ110" s="350">
        <f t="shared" si="216"/>
        <v>0</v>
      </c>
      <c r="AK110" s="354">
        <f t="shared" si="217"/>
        <v>210000000</v>
      </c>
      <c r="AL110" s="285">
        <f t="shared" si="184"/>
        <v>496125000</v>
      </c>
      <c r="AM110" s="353">
        <f t="shared" si="180"/>
        <v>110250000</v>
      </c>
      <c r="AN110" s="350">
        <f t="shared" si="186"/>
        <v>0</v>
      </c>
      <c r="AO110" s="350">
        <f t="shared" si="187"/>
        <v>0</v>
      </c>
      <c r="AP110" s="350">
        <f t="shared" si="188"/>
        <v>0</v>
      </c>
      <c r="AQ110" s="350">
        <f t="shared" si="189"/>
        <v>0</v>
      </c>
      <c r="AR110" s="350">
        <f t="shared" si="190"/>
        <v>165375000</v>
      </c>
      <c r="AS110" s="350">
        <f t="shared" si="191"/>
        <v>0</v>
      </c>
      <c r="AT110" s="350">
        <f t="shared" si="192"/>
        <v>0</v>
      </c>
      <c r="AU110" s="350">
        <f t="shared" si="193"/>
        <v>0</v>
      </c>
      <c r="AV110" s="350">
        <f t="shared" si="194"/>
        <v>0</v>
      </c>
      <c r="AW110" s="350">
        <f t="shared" si="195"/>
        <v>0</v>
      </c>
      <c r="AX110" s="354">
        <f t="shared" si="178"/>
        <v>220500000</v>
      </c>
      <c r="AY110" s="264">
        <f t="shared" si="185"/>
        <v>520931250</v>
      </c>
      <c r="AZ110" s="353">
        <f t="shared" si="181"/>
        <v>115762500</v>
      </c>
      <c r="BA110" s="350">
        <f t="shared" si="196"/>
        <v>0</v>
      </c>
      <c r="BB110" s="350">
        <f t="shared" si="197"/>
        <v>0</v>
      </c>
      <c r="BC110" s="350">
        <f t="shared" si="198"/>
        <v>0</v>
      </c>
      <c r="BD110" s="350">
        <f t="shared" si="199"/>
        <v>0</v>
      </c>
      <c r="BE110" s="350">
        <f t="shared" si="200"/>
        <v>173643750</v>
      </c>
      <c r="BF110" s="350">
        <f t="shared" si="201"/>
        <v>0</v>
      </c>
      <c r="BG110" s="350">
        <f t="shared" si="202"/>
        <v>0</v>
      </c>
      <c r="BH110" s="350">
        <f t="shared" si="203"/>
        <v>0</v>
      </c>
      <c r="BI110" s="350">
        <f t="shared" si="204"/>
        <v>0</v>
      </c>
      <c r="BJ110" s="350">
        <f t="shared" si="205"/>
        <v>0</v>
      </c>
      <c r="BK110" s="354">
        <f t="shared" si="206"/>
        <v>231525000</v>
      </c>
    </row>
    <row r="111" spans="1:63" ht="40.9" customHeight="1" thickBot="1">
      <c r="A111" s="706"/>
      <c r="B111" s="702" t="s">
        <v>1510</v>
      </c>
      <c r="C111" s="691">
        <v>41</v>
      </c>
      <c r="D111" s="691" t="s">
        <v>1415</v>
      </c>
      <c r="E111" s="691" t="s">
        <v>821</v>
      </c>
      <c r="F111" s="691" t="s">
        <v>1511</v>
      </c>
      <c r="G111" s="299" t="s">
        <v>1512</v>
      </c>
      <c r="H111" s="300" t="s">
        <v>1513</v>
      </c>
      <c r="I111" s="299" t="s">
        <v>1514</v>
      </c>
      <c r="J111" s="301" t="s">
        <v>1515</v>
      </c>
      <c r="K111" s="264">
        <f t="shared" si="177"/>
        <v>517215000</v>
      </c>
      <c r="L111" s="323">
        <f t="shared" si="182"/>
        <v>120000000</v>
      </c>
      <c r="M111" s="353">
        <v>120000000</v>
      </c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4"/>
      <c r="Y111" s="332">
        <f t="shared" si="183"/>
        <v>126000000</v>
      </c>
      <c r="Z111" s="353">
        <f t="shared" si="179"/>
        <v>126000000</v>
      </c>
      <c r="AA111" s="350">
        <f t="shared" si="207"/>
        <v>0</v>
      </c>
      <c r="AB111" s="350">
        <f t="shared" si="208"/>
        <v>0</v>
      </c>
      <c r="AC111" s="350">
        <f t="shared" si="209"/>
        <v>0</v>
      </c>
      <c r="AD111" s="350">
        <f t="shared" si="210"/>
        <v>0</v>
      </c>
      <c r="AE111" s="350">
        <f t="shared" si="211"/>
        <v>0</v>
      </c>
      <c r="AF111" s="350">
        <f t="shared" si="212"/>
        <v>0</v>
      </c>
      <c r="AG111" s="350">
        <f t="shared" si="213"/>
        <v>0</v>
      </c>
      <c r="AH111" s="350">
        <f t="shared" si="214"/>
        <v>0</v>
      </c>
      <c r="AI111" s="350">
        <f t="shared" si="215"/>
        <v>0</v>
      </c>
      <c r="AJ111" s="350">
        <f t="shared" si="216"/>
        <v>0</v>
      </c>
      <c r="AK111" s="354">
        <f t="shared" si="217"/>
        <v>0</v>
      </c>
      <c r="AL111" s="285">
        <f t="shared" si="184"/>
        <v>132300000</v>
      </c>
      <c r="AM111" s="353">
        <f t="shared" si="180"/>
        <v>132300000</v>
      </c>
      <c r="AN111" s="350">
        <f t="shared" si="186"/>
        <v>0</v>
      </c>
      <c r="AO111" s="350">
        <f t="shared" si="187"/>
        <v>0</v>
      </c>
      <c r="AP111" s="350">
        <f t="shared" si="188"/>
        <v>0</v>
      </c>
      <c r="AQ111" s="350">
        <f t="shared" si="189"/>
        <v>0</v>
      </c>
      <c r="AR111" s="350">
        <f t="shared" si="190"/>
        <v>0</v>
      </c>
      <c r="AS111" s="350">
        <f t="shared" si="191"/>
        <v>0</v>
      </c>
      <c r="AT111" s="350">
        <f t="shared" si="192"/>
        <v>0</v>
      </c>
      <c r="AU111" s="350">
        <f t="shared" si="193"/>
        <v>0</v>
      </c>
      <c r="AV111" s="350">
        <f t="shared" si="194"/>
        <v>0</v>
      </c>
      <c r="AW111" s="350">
        <f t="shared" si="195"/>
        <v>0</v>
      </c>
      <c r="AX111" s="354">
        <f t="shared" si="178"/>
        <v>0</v>
      </c>
      <c r="AY111" s="264">
        <f t="shared" si="185"/>
        <v>138915000</v>
      </c>
      <c r="AZ111" s="353">
        <f t="shared" si="181"/>
        <v>138915000</v>
      </c>
      <c r="BA111" s="350">
        <f t="shared" si="196"/>
        <v>0</v>
      </c>
      <c r="BB111" s="350">
        <f t="shared" si="197"/>
        <v>0</v>
      </c>
      <c r="BC111" s="350">
        <f t="shared" si="198"/>
        <v>0</v>
      </c>
      <c r="BD111" s="350">
        <f t="shared" si="199"/>
        <v>0</v>
      </c>
      <c r="BE111" s="350">
        <f t="shared" si="200"/>
        <v>0</v>
      </c>
      <c r="BF111" s="350">
        <f t="shared" si="201"/>
        <v>0</v>
      </c>
      <c r="BG111" s="350">
        <f t="shared" si="202"/>
        <v>0</v>
      </c>
      <c r="BH111" s="350">
        <f t="shared" si="203"/>
        <v>0</v>
      </c>
      <c r="BI111" s="350">
        <f t="shared" si="204"/>
        <v>0</v>
      </c>
      <c r="BJ111" s="350">
        <f t="shared" si="205"/>
        <v>0</v>
      </c>
      <c r="BK111" s="354">
        <f t="shared" si="206"/>
        <v>0</v>
      </c>
    </row>
    <row r="112" spans="1:63" ht="29.45" thickBot="1">
      <c r="A112" s="706"/>
      <c r="B112" s="703"/>
      <c r="C112" s="688"/>
      <c r="D112" s="688"/>
      <c r="E112" s="688"/>
      <c r="F112" s="688"/>
      <c r="G112" s="291">
        <v>4101031</v>
      </c>
      <c r="H112" s="292" t="s">
        <v>287</v>
      </c>
      <c r="I112" s="291">
        <v>410103110</v>
      </c>
      <c r="J112" s="293" t="s">
        <v>289</v>
      </c>
      <c r="K112" s="264">
        <f t="shared" si="177"/>
        <v>732721250</v>
      </c>
      <c r="L112" s="323">
        <f t="shared" si="182"/>
        <v>170000000</v>
      </c>
      <c r="M112" s="353"/>
      <c r="N112" s="350"/>
      <c r="O112" s="350"/>
      <c r="P112" s="350"/>
      <c r="Q112" s="350"/>
      <c r="R112" s="350">
        <v>50000000</v>
      </c>
      <c r="S112" s="350"/>
      <c r="T112" s="350"/>
      <c r="U112" s="350"/>
      <c r="V112" s="350"/>
      <c r="W112" s="350"/>
      <c r="X112" s="354">
        <v>120000000</v>
      </c>
      <c r="Y112" s="332">
        <f t="shared" si="183"/>
        <v>178500000</v>
      </c>
      <c r="Z112" s="353">
        <f t="shared" si="179"/>
        <v>0</v>
      </c>
      <c r="AA112" s="350">
        <f t="shared" si="207"/>
        <v>0</v>
      </c>
      <c r="AB112" s="350">
        <f t="shared" si="208"/>
        <v>0</v>
      </c>
      <c r="AC112" s="350">
        <f t="shared" si="209"/>
        <v>0</v>
      </c>
      <c r="AD112" s="350">
        <f t="shared" si="210"/>
        <v>0</v>
      </c>
      <c r="AE112" s="350">
        <f t="shared" si="211"/>
        <v>52500000</v>
      </c>
      <c r="AF112" s="350">
        <f t="shared" si="212"/>
        <v>0</v>
      </c>
      <c r="AG112" s="350">
        <f t="shared" si="213"/>
        <v>0</v>
      </c>
      <c r="AH112" s="350">
        <f t="shared" si="214"/>
        <v>0</v>
      </c>
      <c r="AI112" s="350">
        <f t="shared" si="215"/>
        <v>0</v>
      </c>
      <c r="AJ112" s="350">
        <f t="shared" si="216"/>
        <v>0</v>
      </c>
      <c r="AK112" s="354">
        <f t="shared" si="217"/>
        <v>126000000</v>
      </c>
      <c r="AL112" s="285">
        <f t="shared" si="184"/>
        <v>187425000</v>
      </c>
      <c r="AM112" s="353">
        <f t="shared" si="180"/>
        <v>0</v>
      </c>
      <c r="AN112" s="350">
        <f t="shared" si="186"/>
        <v>0</v>
      </c>
      <c r="AO112" s="350">
        <f t="shared" si="187"/>
        <v>0</v>
      </c>
      <c r="AP112" s="350">
        <f t="shared" si="188"/>
        <v>0</v>
      </c>
      <c r="AQ112" s="350">
        <f t="shared" si="189"/>
        <v>0</v>
      </c>
      <c r="AR112" s="350">
        <f t="shared" si="190"/>
        <v>55125000</v>
      </c>
      <c r="AS112" s="350">
        <f t="shared" si="191"/>
        <v>0</v>
      </c>
      <c r="AT112" s="350">
        <f t="shared" si="192"/>
        <v>0</v>
      </c>
      <c r="AU112" s="350">
        <f t="shared" si="193"/>
        <v>0</v>
      </c>
      <c r="AV112" s="350">
        <f t="shared" si="194"/>
        <v>0</v>
      </c>
      <c r="AW112" s="350">
        <f t="shared" si="195"/>
        <v>0</v>
      </c>
      <c r="AX112" s="354">
        <f t="shared" si="178"/>
        <v>132300000</v>
      </c>
      <c r="AY112" s="264">
        <f t="shared" si="185"/>
        <v>196796250</v>
      </c>
      <c r="AZ112" s="353">
        <f t="shared" si="181"/>
        <v>0</v>
      </c>
      <c r="BA112" s="350">
        <f t="shared" si="196"/>
        <v>0</v>
      </c>
      <c r="BB112" s="350">
        <f t="shared" si="197"/>
        <v>0</v>
      </c>
      <c r="BC112" s="350">
        <f t="shared" si="198"/>
        <v>0</v>
      </c>
      <c r="BD112" s="350">
        <f t="shared" si="199"/>
        <v>0</v>
      </c>
      <c r="BE112" s="350">
        <f t="shared" si="200"/>
        <v>57881250</v>
      </c>
      <c r="BF112" s="350">
        <f t="shared" si="201"/>
        <v>0</v>
      </c>
      <c r="BG112" s="350">
        <f t="shared" si="202"/>
        <v>0</v>
      </c>
      <c r="BH112" s="350">
        <f t="shared" si="203"/>
        <v>0</v>
      </c>
      <c r="BI112" s="350">
        <f t="shared" si="204"/>
        <v>0</v>
      </c>
      <c r="BJ112" s="350">
        <f t="shared" si="205"/>
        <v>0</v>
      </c>
      <c r="BK112" s="354">
        <f t="shared" si="206"/>
        <v>138915000</v>
      </c>
    </row>
    <row r="113" spans="1:63" ht="19.899999999999999" thickBot="1">
      <c r="A113" s="706"/>
      <c r="B113" s="703"/>
      <c r="C113" s="688"/>
      <c r="D113" s="688"/>
      <c r="E113" s="688"/>
      <c r="F113" s="688"/>
      <c r="G113" s="291" t="s">
        <v>779</v>
      </c>
      <c r="H113" s="292" t="s">
        <v>780</v>
      </c>
      <c r="I113" s="291" t="s">
        <v>1516</v>
      </c>
      <c r="J113" s="293" t="s">
        <v>1517</v>
      </c>
      <c r="K113" s="264">
        <f t="shared" si="177"/>
        <v>258607500</v>
      </c>
      <c r="L113" s="323">
        <f t="shared" si="182"/>
        <v>60000000</v>
      </c>
      <c r="M113" s="353"/>
      <c r="N113" s="350"/>
      <c r="O113" s="350"/>
      <c r="P113" s="350"/>
      <c r="Q113" s="350"/>
      <c r="R113" s="350"/>
      <c r="S113" s="350"/>
      <c r="T113" s="350"/>
      <c r="U113" s="350">
        <v>60000000</v>
      </c>
      <c r="V113" s="350"/>
      <c r="W113" s="350"/>
      <c r="X113" s="354"/>
      <c r="Y113" s="332">
        <f t="shared" si="183"/>
        <v>63000000</v>
      </c>
      <c r="Z113" s="353">
        <f t="shared" si="179"/>
        <v>0</v>
      </c>
      <c r="AA113" s="350">
        <f t="shared" si="207"/>
        <v>0</v>
      </c>
      <c r="AB113" s="350">
        <f t="shared" si="208"/>
        <v>0</v>
      </c>
      <c r="AC113" s="350">
        <f t="shared" si="209"/>
        <v>0</v>
      </c>
      <c r="AD113" s="350">
        <f t="shared" si="210"/>
        <v>0</v>
      </c>
      <c r="AE113" s="350">
        <f t="shared" si="211"/>
        <v>0</v>
      </c>
      <c r="AF113" s="350">
        <f t="shared" si="212"/>
        <v>0</v>
      </c>
      <c r="AG113" s="350">
        <f t="shared" si="213"/>
        <v>0</v>
      </c>
      <c r="AH113" s="350">
        <f t="shared" si="214"/>
        <v>63000000</v>
      </c>
      <c r="AI113" s="350">
        <f t="shared" si="215"/>
        <v>0</v>
      </c>
      <c r="AJ113" s="350">
        <f t="shared" si="216"/>
        <v>0</v>
      </c>
      <c r="AK113" s="354">
        <f t="shared" si="217"/>
        <v>0</v>
      </c>
      <c r="AL113" s="285">
        <f t="shared" si="184"/>
        <v>66150000</v>
      </c>
      <c r="AM113" s="353">
        <f t="shared" si="180"/>
        <v>0</v>
      </c>
      <c r="AN113" s="350">
        <f t="shared" si="186"/>
        <v>0</v>
      </c>
      <c r="AO113" s="350">
        <f t="shared" si="187"/>
        <v>0</v>
      </c>
      <c r="AP113" s="350">
        <f t="shared" si="188"/>
        <v>0</v>
      </c>
      <c r="AQ113" s="350">
        <f t="shared" si="189"/>
        <v>0</v>
      </c>
      <c r="AR113" s="350">
        <f t="shared" si="190"/>
        <v>0</v>
      </c>
      <c r="AS113" s="350">
        <f t="shared" si="191"/>
        <v>0</v>
      </c>
      <c r="AT113" s="350">
        <f t="shared" si="192"/>
        <v>0</v>
      </c>
      <c r="AU113" s="350">
        <f t="shared" si="193"/>
        <v>66150000</v>
      </c>
      <c r="AV113" s="350">
        <f t="shared" si="194"/>
        <v>0</v>
      </c>
      <c r="AW113" s="350">
        <f t="shared" si="195"/>
        <v>0</v>
      </c>
      <c r="AX113" s="354">
        <f t="shared" si="178"/>
        <v>0</v>
      </c>
      <c r="AY113" s="264">
        <f t="shared" si="185"/>
        <v>69457500</v>
      </c>
      <c r="AZ113" s="353">
        <f t="shared" si="181"/>
        <v>0</v>
      </c>
      <c r="BA113" s="350">
        <f t="shared" si="196"/>
        <v>0</v>
      </c>
      <c r="BB113" s="350">
        <f t="shared" si="197"/>
        <v>0</v>
      </c>
      <c r="BC113" s="350">
        <f t="shared" si="198"/>
        <v>0</v>
      </c>
      <c r="BD113" s="350">
        <f t="shared" si="199"/>
        <v>0</v>
      </c>
      <c r="BE113" s="350">
        <f t="shared" si="200"/>
        <v>0</v>
      </c>
      <c r="BF113" s="350">
        <f t="shared" si="201"/>
        <v>0</v>
      </c>
      <c r="BG113" s="350">
        <f t="shared" si="202"/>
        <v>0</v>
      </c>
      <c r="BH113" s="350">
        <f t="shared" si="203"/>
        <v>69457500</v>
      </c>
      <c r="BI113" s="350">
        <f t="shared" si="204"/>
        <v>0</v>
      </c>
      <c r="BJ113" s="350">
        <f t="shared" si="205"/>
        <v>0</v>
      </c>
      <c r="BK113" s="354">
        <f t="shared" si="206"/>
        <v>0</v>
      </c>
    </row>
    <row r="114" spans="1:63" ht="19.899999999999999" thickBot="1">
      <c r="A114" s="706"/>
      <c r="B114" s="703"/>
      <c r="C114" s="688"/>
      <c r="D114" s="688"/>
      <c r="E114" s="688"/>
      <c r="F114" s="688"/>
      <c r="G114" s="291">
        <v>4101042</v>
      </c>
      <c r="H114" s="292" t="s">
        <v>290</v>
      </c>
      <c r="I114" s="291">
        <v>410104200</v>
      </c>
      <c r="J114" s="293" t="s">
        <v>291</v>
      </c>
      <c r="K114" s="264">
        <f t="shared" si="177"/>
        <v>258607500</v>
      </c>
      <c r="L114" s="323">
        <f t="shared" si="182"/>
        <v>60000000</v>
      </c>
      <c r="M114" s="353">
        <v>60000000</v>
      </c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4"/>
      <c r="Y114" s="332">
        <f t="shared" si="183"/>
        <v>63000000</v>
      </c>
      <c r="Z114" s="353">
        <f t="shared" si="179"/>
        <v>63000000</v>
      </c>
      <c r="AA114" s="350">
        <f t="shared" si="207"/>
        <v>0</v>
      </c>
      <c r="AB114" s="350">
        <f t="shared" si="208"/>
        <v>0</v>
      </c>
      <c r="AC114" s="350">
        <f t="shared" si="209"/>
        <v>0</v>
      </c>
      <c r="AD114" s="350">
        <f t="shared" si="210"/>
        <v>0</v>
      </c>
      <c r="AE114" s="350">
        <f t="shared" si="211"/>
        <v>0</v>
      </c>
      <c r="AF114" s="350">
        <f t="shared" si="212"/>
        <v>0</v>
      </c>
      <c r="AG114" s="350">
        <f t="shared" si="213"/>
        <v>0</v>
      </c>
      <c r="AH114" s="350">
        <f t="shared" si="214"/>
        <v>0</v>
      </c>
      <c r="AI114" s="350">
        <f t="shared" si="215"/>
        <v>0</v>
      </c>
      <c r="AJ114" s="350">
        <f t="shared" si="216"/>
        <v>0</v>
      </c>
      <c r="AK114" s="354">
        <f t="shared" si="217"/>
        <v>0</v>
      </c>
      <c r="AL114" s="285">
        <f t="shared" si="184"/>
        <v>66150000</v>
      </c>
      <c r="AM114" s="353">
        <f t="shared" si="180"/>
        <v>66150000</v>
      </c>
      <c r="AN114" s="350">
        <f t="shared" si="186"/>
        <v>0</v>
      </c>
      <c r="AO114" s="350">
        <f t="shared" si="187"/>
        <v>0</v>
      </c>
      <c r="AP114" s="350">
        <f t="shared" si="188"/>
        <v>0</v>
      </c>
      <c r="AQ114" s="350">
        <f t="shared" si="189"/>
        <v>0</v>
      </c>
      <c r="AR114" s="350">
        <f t="shared" si="190"/>
        <v>0</v>
      </c>
      <c r="AS114" s="350">
        <f t="shared" si="191"/>
        <v>0</v>
      </c>
      <c r="AT114" s="350">
        <f t="shared" si="192"/>
        <v>0</v>
      </c>
      <c r="AU114" s="350">
        <f t="shared" si="193"/>
        <v>0</v>
      </c>
      <c r="AV114" s="350">
        <f t="shared" si="194"/>
        <v>0</v>
      </c>
      <c r="AW114" s="350">
        <f t="shared" si="195"/>
        <v>0</v>
      </c>
      <c r="AX114" s="354">
        <f t="shared" si="178"/>
        <v>0</v>
      </c>
      <c r="AY114" s="264">
        <f t="shared" si="185"/>
        <v>69457500</v>
      </c>
      <c r="AZ114" s="353">
        <f t="shared" si="181"/>
        <v>69457500</v>
      </c>
      <c r="BA114" s="350">
        <f t="shared" si="196"/>
        <v>0</v>
      </c>
      <c r="BB114" s="350">
        <f t="shared" si="197"/>
        <v>0</v>
      </c>
      <c r="BC114" s="350">
        <f t="shared" si="198"/>
        <v>0</v>
      </c>
      <c r="BD114" s="350">
        <f t="shared" si="199"/>
        <v>0</v>
      </c>
      <c r="BE114" s="350">
        <f t="shared" si="200"/>
        <v>0</v>
      </c>
      <c r="BF114" s="350">
        <f t="shared" si="201"/>
        <v>0</v>
      </c>
      <c r="BG114" s="350">
        <f t="shared" si="202"/>
        <v>0</v>
      </c>
      <c r="BH114" s="350">
        <f t="shared" si="203"/>
        <v>0</v>
      </c>
      <c r="BI114" s="350">
        <f t="shared" si="204"/>
        <v>0</v>
      </c>
      <c r="BJ114" s="350">
        <f t="shared" si="205"/>
        <v>0</v>
      </c>
      <c r="BK114" s="354">
        <f t="shared" si="206"/>
        <v>0</v>
      </c>
    </row>
    <row r="115" spans="1:63" ht="19.899999999999999" thickBot="1">
      <c r="A115" s="706"/>
      <c r="B115" s="703"/>
      <c r="C115" s="688"/>
      <c r="D115" s="688"/>
      <c r="E115" s="688"/>
      <c r="F115" s="688"/>
      <c r="G115" s="291">
        <v>4101042</v>
      </c>
      <c r="H115" s="292" t="s">
        <v>290</v>
      </c>
      <c r="I115" s="291">
        <v>410104201</v>
      </c>
      <c r="J115" s="293" t="s">
        <v>292</v>
      </c>
      <c r="K115" s="264">
        <f t="shared" si="177"/>
        <v>646518750</v>
      </c>
      <c r="L115" s="323">
        <f t="shared" si="182"/>
        <v>150000000</v>
      </c>
      <c r="M115" s="353">
        <v>30000000</v>
      </c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4">
        <v>120000000</v>
      </c>
      <c r="Y115" s="332">
        <f t="shared" si="183"/>
        <v>157500000</v>
      </c>
      <c r="Z115" s="353">
        <f t="shared" si="179"/>
        <v>31500000</v>
      </c>
      <c r="AA115" s="350">
        <f t="shared" si="207"/>
        <v>0</v>
      </c>
      <c r="AB115" s="350">
        <f t="shared" si="208"/>
        <v>0</v>
      </c>
      <c r="AC115" s="350">
        <f t="shared" si="209"/>
        <v>0</v>
      </c>
      <c r="AD115" s="350">
        <f t="shared" si="210"/>
        <v>0</v>
      </c>
      <c r="AE115" s="350">
        <f t="shared" si="211"/>
        <v>0</v>
      </c>
      <c r="AF115" s="350">
        <f t="shared" si="212"/>
        <v>0</v>
      </c>
      <c r="AG115" s="350">
        <f t="shared" si="213"/>
        <v>0</v>
      </c>
      <c r="AH115" s="350">
        <f t="shared" si="214"/>
        <v>0</v>
      </c>
      <c r="AI115" s="350">
        <f t="shared" si="215"/>
        <v>0</v>
      </c>
      <c r="AJ115" s="350">
        <f t="shared" si="216"/>
        <v>0</v>
      </c>
      <c r="AK115" s="354">
        <f t="shared" si="217"/>
        <v>126000000</v>
      </c>
      <c r="AL115" s="285">
        <f t="shared" si="184"/>
        <v>165375000</v>
      </c>
      <c r="AM115" s="353">
        <f t="shared" si="180"/>
        <v>33075000</v>
      </c>
      <c r="AN115" s="350">
        <f t="shared" si="186"/>
        <v>0</v>
      </c>
      <c r="AO115" s="350">
        <f t="shared" si="187"/>
        <v>0</v>
      </c>
      <c r="AP115" s="350">
        <f t="shared" si="188"/>
        <v>0</v>
      </c>
      <c r="AQ115" s="350">
        <f t="shared" si="189"/>
        <v>0</v>
      </c>
      <c r="AR115" s="350">
        <f t="shared" si="190"/>
        <v>0</v>
      </c>
      <c r="AS115" s="350">
        <f t="shared" si="191"/>
        <v>0</v>
      </c>
      <c r="AT115" s="350">
        <f t="shared" si="192"/>
        <v>0</v>
      </c>
      <c r="AU115" s="350">
        <f t="shared" si="193"/>
        <v>0</v>
      </c>
      <c r="AV115" s="350">
        <f t="shared" si="194"/>
        <v>0</v>
      </c>
      <c r="AW115" s="350">
        <f t="shared" si="195"/>
        <v>0</v>
      </c>
      <c r="AX115" s="354">
        <f t="shared" si="178"/>
        <v>132300000</v>
      </c>
      <c r="AY115" s="264">
        <f t="shared" si="185"/>
        <v>173643750</v>
      </c>
      <c r="AZ115" s="353">
        <f t="shared" si="181"/>
        <v>34728750</v>
      </c>
      <c r="BA115" s="350">
        <f t="shared" si="196"/>
        <v>0</v>
      </c>
      <c r="BB115" s="350">
        <f t="shared" si="197"/>
        <v>0</v>
      </c>
      <c r="BC115" s="350">
        <f t="shared" si="198"/>
        <v>0</v>
      </c>
      <c r="BD115" s="350">
        <f t="shared" si="199"/>
        <v>0</v>
      </c>
      <c r="BE115" s="350">
        <f t="shared" si="200"/>
        <v>0</v>
      </c>
      <c r="BF115" s="350">
        <f t="shared" si="201"/>
        <v>0</v>
      </c>
      <c r="BG115" s="350">
        <f t="shared" si="202"/>
        <v>0</v>
      </c>
      <c r="BH115" s="350">
        <f t="shared" si="203"/>
        <v>0</v>
      </c>
      <c r="BI115" s="350">
        <f t="shared" si="204"/>
        <v>0</v>
      </c>
      <c r="BJ115" s="350">
        <f t="shared" si="205"/>
        <v>0</v>
      </c>
      <c r="BK115" s="354">
        <f t="shared" si="206"/>
        <v>138915000</v>
      </c>
    </row>
    <row r="116" spans="1:63" ht="29.45" thickBot="1">
      <c r="A116" s="706"/>
      <c r="B116" s="703"/>
      <c r="C116" s="688"/>
      <c r="D116" s="688"/>
      <c r="E116" s="688"/>
      <c r="F116" s="688"/>
      <c r="G116" s="291">
        <v>4101047</v>
      </c>
      <c r="H116" s="292" t="s">
        <v>293</v>
      </c>
      <c r="I116" s="291">
        <v>410104702</v>
      </c>
      <c r="J116" s="293" t="s">
        <v>294</v>
      </c>
      <c r="K116" s="264">
        <f t="shared" si="177"/>
        <v>86202500</v>
      </c>
      <c r="L116" s="323">
        <f t="shared" si="182"/>
        <v>20000000</v>
      </c>
      <c r="M116" s="353">
        <v>20000000</v>
      </c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4"/>
      <c r="Y116" s="332">
        <f t="shared" si="183"/>
        <v>21000000</v>
      </c>
      <c r="Z116" s="353">
        <f t="shared" si="179"/>
        <v>21000000</v>
      </c>
      <c r="AA116" s="350">
        <f t="shared" si="207"/>
        <v>0</v>
      </c>
      <c r="AB116" s="350">
        <f t="shared" si="208"/>
        <v>0</v>
      </c>
      <c r="AC116" s="350">
        <f t="shared" si="209"/>
        <v>0</v>
      </c>
      <c r="AD116" s="350">
        <f t="shared" si="210"/>
        <v>0</v>
      </c>
      <c r="AE116" s="350">
        <f t="shared" si="211"/>
        <v>0</v>
      </c>
      <c r="AF116" s="350">
        <f t="shared" si="212"/>
        <v>0</v>
      </c>
      <c r="AG116" s="350">
        <f t="shared" si="213"/>
        <v>0</v>
      </c>
      <c r="AH116" s="350">
        <f t="shared" si="214"/>
        <v>0</v>
      </c>
      <c r="AI116" s="350">
        <f t="shared" si="215"/>
        <v>0</v>
      </c>
      <c r="AJ116" s="350">
        <f t="shared" si="216"/>
        <v>0</v>
      </c>
      <c r="AK116" s="354">
        <f t="shared" si="217"/>
        <v>0</v>
      </c>
      <c r="AL116" s="285">
        <f t="shared" si="184"/>
        <v>22050000</v>
      </c>
      <c r="AM116" s="353">
        <f t="shared" si="180"/>
        <v>22050000</v>
      </c>
      <c r="AN116" s="350">
        <f t="shared" si="186"/>
        <v>0</v>
      </c>
      <c r="AO116" s="350">
        <f t="shared" si="187"/>
        <v>0</v>
      </c>
      <c r="AP116" s="350">
        <f t="shared" si="188"/>
        <v>0</v>
      </c>
      <c r="AQ116" s="350">
        <f t="shared" si="189"/>
        <v>0</v>
      </c>
      <c r="AR116" s="350">
        <f t="shared" si="190"/>
        <v>0</v>
      </c>
      <c r="AS116" s="350">
        <f t="shared" si="191"/>
        <v>0</v>
      </c>
      <c r="AT116" s="350">
        <f t="shared" si="192"/>
        <v>0</v>
      </c>
      <c r="AU116" s="350">
        <f t="shared" si="193"/>
        <v>0</v>
      </c>
      <c r="AV116" s="350">
        <f t="shared" si="194"/>
        <v>0</v>
      </c>
      <c r="AW116" s="350">
        <f t="shared" si="195"/>
        <v>0</v>
      </c>
      <c r="AX116" s="354">
        <f t="shared" si="178"/>
        <v>0</v>
      </c>
      <c r="AY116" s="264">
        <f t="shared" si="185"/>
        <v>23152500</v>
      </c>
      <c r="AZ116" s="353">
        <f t="shared" si="181"/>
        <v>23152500</v>
      </c>
      <c r="BA116" s="350">
        <f t="shared" si="196"/>
        <v>0</v>
      </c>
      <c r="BB116" s="350">
        <f t="shared" si="197"/>
        <v>0</v>
      </c>
      <c r="BC116" s="350">
        <f t="shared" si="198"/>
        <v>0</v>
      </c>
      <c r="BD116" s="350">
        <f t="shared" si="199"/>
        <v>0</v>
      </c>
      <c r="BE116" s="350">
        <f t="shared" si="200"/>
        <v>0</v>
      </c>
      <c r="BF116" s="350">
        <f t="shared" si="201"/>
        <v>0</v>
      </c>
      <c r="BG116" s="350">
        <f t="shared" si="202"/>
        <v>0</v>
      </c>
      <c r="BH116" s="350">
        <f t="shared" si="203"/>
        <v>0</v>
      </c>
      <c r="BI116" s="350">
        <f t="shared" si="204"/>
        <v>0</v>
      </c>
      <c r="BJ116" s="350">
        <f t="shared" si="205"/>
        <v>0</v>
      </c>
      <c r="BK116" s="354">
        <f t="shared" si="206"/>
        <v>0</v>
      </c>
    </row>
    <row r="117" spans="1:63" ht="19.899999999999999" thickBot="1">
      <c r="A117" s="706"/>
      <c r="B117" s="703"/>
      <c r="C117" s="688"/>
      <c r="D117" s="688"/>
      <c r="E117" s="688"/>
      <c r="F117" s="688"/>
      <c r="G117" s="291" t="s">
        <v>1518</v>
      </c>
      <c r="H117" s="292" t="s">
        <v>1519</v>
      </c>
      <c r="I117" s="291" t="s">
        <v>1520</v>
      </c>
      <c r="J117" s="293" t="s">
        <v>1521</v>
      </c>
      <c r="K117" s="264">
        <f t="shared" si="177"/>
        <v>64651875</v>
      </c>
      <c r="L117" s="323">
        <f t="shared" ref="L117" si="218">SUM(M117:X117)</f>
        <v>15000000</v>
      </c>
      <c r="M117" s="353">
        <v>15000000</v>
      </c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4"/>
      <c r="Y117" s="332">
        <f t="shared" ref="Y117" si="219">SUM(Z117:AK117)</f>
        <v>15750000</v>
      </c>
      <c r="Z117" s="353">
        <f t="shared" si="179"/>
        <v>15750000</v>
      </c>
      <c r="AA117" s="350">
        <f t="shared" si="207"/>
        <v>0</v>
      </c>
      <c r="AB117" s="350">
        <f t="shared" si="208"/>
        <v>0</v>
      </c>
      <c r="AC117" s="350">
        <f t="shared" si="209"/>
        <v>0</v>
      </c>
      <c r="AD117" s="350">
        <f t="shared" si="210"/>
        <v>0</v>
      </c>
      <c r="AE117" s="350">
        <f t="shared" si="211"/>
        <v>0</v>
      </c>
      <c r="AF117" s="350">
        <f t="shared" si="212"/>
        <v>0</v>
      </c>
      <c r="AG117" s="350">
        <f t="shared" si="213"/>
        <v>0</v>
      </c>
      <c r="AH117" s="350">
        <f t="shared" si="214"/>
        <v>0</v>
      </c>
      <c r="AI117" s="350">
        <f t="shared" si="215"/>
        <v>0</v>
      </c>
      <c r="AJ117" s="350">
        <f t="shared" si="216"/>
        <v>0</v>
      </c>
      <c r="AK117" s="354">
        <f t="shared" si="217"/>
        <v>0</v>
      </c>
      <c r="AL117" s="285">
        <f t="shared" ref="AL117" si="220">SUM(AM117:AX117)</f>
        <v>16537500</v>
      </c>
      <c r="AM117" s="353">
        <f t="shared" si="180"/>
        <v>16537500</v>
      </c>
      <c r="AN117" s="350">
        <f t="shared" si="186"/>
        <v>0</v>
      </c>
      <c r="AO117" s="350">
        <f t="shared" si="187"/>
        <v>0</v>
      </c>
      <c r="AP117" s="350">
        <f t="shared" si="188"/>
        <v>0</v>
      </c>
      <c r="AQ117" s="350">
        <f t="shared" si="189"/>
        <v>0</v>
      </c>
      <c r="AR117" s="350">
        <f t="shared" si="190"/>
        <v>0</v>
      </c>
      <c r="AS117" s="350">
        <f t="shared" si="191"/>
        <v>0</v>
      </c>
      <c r="AT117" s="350">
        <f t="shared" si="192"/>
        <v>0</v>
      </c>
      <c r="AU117" s="350">
        <f t="shared" si="193"/>
        <v>0</v>
      </c>
      <c r="AV117" s="350">
        <f t="shared" si="194"/>
        <v>0</v>
      </c>
      <c r="AW117" s="350">
        <f t="shared" si="195"/>
        <v>0</v>
      </c>
      <c r="AX117" s="354">
        <f t="shared" si="178"/>
        <v>0</v>
      </c>
      <c r="AY117" s="264">
        <f t="shared" ref="AY117" si="221">SUM(AZ117:BK117)</f>
        <v>17364375</v>
      </c>
      <c r="AZ117" s="353">
        <f t="shared" si="181"/>
        <v>17364375</v>
      </c>
      <c r="BA117" s="350">
        <f t="shared" si="196"/>
        <v>0</v>
      </c>
      <c r="BB117" s="350">
        <f t="shared" si="197"/>
        <v>0</v>
      </c>
      <c r="BC117" s="350">
        <f t="shared" si="198"/>
        <v>0</v>
      </c>
      <c r="BD117" s="350">
        <f t="shared" si="199"/>
        <v>0</v>
      </c>
      <c r="BE117" s="350">
        <f t="shared" si="200"/>
        <v>0</v>
      </c>
      <c r="BF117" s="350">
        <f t="shared" si="201"/>
        <v>0</v>
      </c>
      <c r="BG117" s="350">
        <f t="shared" si="202"/>
        <v>0</v>
      </c>
      <c r="BH117" s="350">
        <f t="shared" si="203"/>
        <v>0</v>
      </c>
      <c r="BI117" s="350">
        <f t="shared" si="204"/>
        <v>0</v>
      </c>
      <c r="BJ117" s="350">
        <f t="shared" si="205"/>
        <v>0</v>
      </c>
      <c r="BK117" s="354">
        <f t="shared" si="206"/>
        <v>0</v>
      </c>
    </row>
    <row r="118" spans="1:63" ht="19.899999999999999" thickBot="1">
      <c r="A118" s="706"/>
      <c r="B118" s="703"/>
      <c r="C118" s="688"/>
      <c r="D118" s="688"/>
      <c r="E118" s="689"/>
      <c r="F118" s="689"/>
      <c r="G118" s="291" t="s">
        <v>1522</v>
      </c>
      <c r="H118" s="292" t="s">
        <v>1523</v>
      </c>
      <c r="I118" s="291" t="s">
        <v>1524</v>
      </c>
      <c r="J118" s="293" t="s">
        <v>1525</v>
      </c>
      <c r="K118" s="264">
        <f t="shared" si="177"/>
        <v>215506250</v>
      </c>
      <c r="L118" s="323">
        <f t="shared" ref="L118" si="222">SUM(M118:X118)</f>
        <v>50000000</v>
      </c>
      <c r="M118" s="353">
        <v>50000000</v>
      </c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4"/>
      <c r="Y118" s="332">
        <f t="shared" ref="Y118" si="223">SUM(Z118:AK118)</f>
        <v>52500000</v>
      </c>
      <c r="Z118" s="353">
        <f t="shared" si="179"/>
        <v>52500000</v>
      </c>
      <c r="AA118" s="350">
        <f t="shared" si="207"/>
        <v>0</v>
      </c>
      <c r="AB118" s="350">
        <f t="shared" si="208"/>
        <v>0</v>
      </c>
      <c r="AC118" s="350">
        <f t="shared" si="209"/>
        <v>0</v>
      </c>
      <c r="AD118" s="350">
        <f t="shared" si="210"/>
        <v>0</v>
      </c>
      <c r="AE118" s="350">
        <f t="shared" si="211"/>
        <v>0</v>
      </c>
      <c r="AF118" s="350">
        <f t="shared" si="212"/>
        <v>0</v>
      </c>
      <c r="AG118" s="350">
        <f t="shared" si="213"/>
        <v>0</v>
      </c>
      <c r="AH118" s="350">
        <f t="shared" si="214"/>
        <v>0</v>
      </c>
      <c r="AI118" s="350">
        <f t="shared" si="215"/>
        <v>0</v>
      </c>
      <c r="AJ118" s="350">
        <f t="shared" si="216"/>
        <v>0</v>
      </c>
      <c r="AK118" s="354">
        <f t="shared" si="217"/>
        <v>0</v>
      </c>
      <c r="AL118" s="285">
        <f t="shared" ref="AL118" si="224">SUM(AM118:AX118)</f>
        <v>55125000</v>
      </c>
      <c r="AM118" s="353">
        <f t="shared" si="180"/>
        <v>55125000</v>
      </c>
      <c r="AN118" s="350">
        <f t="shared" si="186"/>
        <v>0</v>
      </c>
      <c r="AO118" s="350">
        <f t="shared" si="187"/>
        <v>0</v>
      </c>
      <c r="AP118" s="350">
        <f t="shared" si="188"/>
        <v>0</v>
      </c>
      <c r="AQ118" s="350">
        <f t="shared" si="189"/>
        <v>0</v>
      </c>
      <c r="AR118" s="350">
        <f t="shared" si="190"/>
        <v>0</v>
      </c>
      <c r="AS118" s="350">
        <f t="shared" si="191"/>
        <v>0</v>
      </c>
      <c r="AT118" s="350">
        <f t="shared" si="192"/>
        <v>0</v>
      </c>
      <c r="AU118" s="350">
        <f t="shared" si="193"/>
        <v>0</v>
      </c>
      <c r="AV118" s="350">
        <f t="shared" si="194"/>
        <v>0</v>
      </c>
      <c r="AW118" s="350">
        <f t="shared" si="195"/>
        <v>0</v>
      </c>
      <c r="AX118" s="354">
        <f t="shared" si="178"/>
        <v>0</v>
      </c>
      <c r="AY118" s="264">
        <f t="shared" ref="AY118" si="225">SUM(AZ118:BK118)</f>
        <v>57881250</v>
      </c>
      <c r="AZ118" s="353">
        <f t="shared" si="181"/>
        <v>57881250</v>
      </c>
      <c r="BA118" s="350">
        <f t="shared" si="196"/>
        <v>0</v>
      </c>
      <c r="BB118" s="350">
        <f t="shared" si="197"/>
        <v>0</v>
      </c>
      <c r="BC118" s="350">
        <f t="shared" si="198"/>
        <v>0</v>
      </c>
      <c r="BD118" s="350">
        <f t="shared" si="199"/>
        <v>0</v>
      </c>
      <c r="BE118" s="350">
        <f t="shared" si="200"/>
        <v>0</v>
      </c>
      <c r="BF118" s="350">
        <f t="shared" si="201"/>
        <v>0</v>
      </c>
      <c r="BG118" s="350">
        <f t="shared" si="202"/>
        <v>0</v>
      </c>
      <c r="BH118" s="350">
        <f t="shared" si="203"/>
        <v>0</v>
      </c>
      <c r="BI118" s="350">
        <f t="shared" si="204"/>
        <v>0</v>
      </c>
      <c r="BJ118" s="350">
        <f t="shared" si="205"/>
        <v>0</v>
      </c>
      <c r="BK118" s="354">
        <f t="shared" si="206"/>
        <v>0</v>
      </c>
    </row>
    <row r="119" spans="1:63" ht="48.6" thickBot="1">
      <c r="A119" s="706"/>
      <c r="B119" s="703"/>
      <c r="C119" s="689"/>
      <c r="D119" s="689"/>
      <c r="E119" s="291">
        <v>4103</v>
      </c>
      <c r="F119" s="291" t="s">
        <v>1481</v>
      </c>
      <c r="G119" s="291" t="s">
        <v>857</v>
      </c>
      <c r="H119" s="292" t="s">
        <v>858</v>
      </c>
      <c r="I119" s="291" t="s">
        <v>1482</v>
      </c>
      <c r="J119" s="293" t="s">
        <v>1483</v>
      </c>
      <c r="K119" s="264">
        <f t="shared" si="177"/>
        <v>431012500</v>
      </c>
      <c r="L119" s="323">
        <f t="shared" si="182"/>
        <v>100000000</v>
      </c>
      <c r="M119" s="353">
        <v>50000000</v>
      </c>
      <c r="N119" s="350"/>
      <c r="O119" s="350"/>
      <c r="P119" s="350"/>
      <c r="Q119" s="350"/>
      <c r="R119" s="350"/>
      <c r="S119" s="350"/>
      <c r="T119" s="350"/>
      <c r="U119" s="350">
        <v>50000000</v>
      </c>
      <c r="V119" s="350"/>
      <c r="W119" s="350"/>
      <c r="X119" s="354"/>
      <c r="Y119" s="332">
        <f t="shared" si="183"/>
        <v>105000000</v>
      </c>
      <c r="Z119" s="353">
        <f t="shared" si="179"/>
        <v>52500000</v>
      </c>
      <c r="AA119" s="350">
        <f t="shared" si="207"/>
        <v>0</v>
      </c>
      <c r="AB119" s="350">
        <f t="shared" si="208"/>
        <v>0</v>
      </c>
      <c r="AC119" s="350">
        <f t="shared" si="209"/>
        <v>0</v>
      </c>
      <c r="AD119" s="350">
        <f t="shared" si="210"/>
        <v>0</v>
      </c>
      <c r="AE119" s="350">
        <f t="shared" si="211"/>
        <v>0</v>
      </c>
      <c r="AF119" s="350">
        <f t="shared" si="212"/>
        <v>0</v>
      </c>
      <c r="AG119" s="350">
        <f t="shared" si="213"/>
        <v>0</v>
      </c>
      <c r="AH119" s="350">
        <f t="shared" si="214"/>
        <v>52500000</v>
      </c>
      <c r="AI119" s="350">
        <f t="shared" si="215"/>
        <v>0</v>
      </c>
      <c r="AJ119" s="350">
        <f t="shared" si="216"/>
        <v>0</v>
      </c>
      <c r="AK119" s="354">
        <f t="shared" si="217"/>
        <v>0</v>
      </c>
      <c r="AL119" s="285">
        <f t="shared" si="184"/>
        <v>110250000</v>
      </c>
      <c r="AM119" s="353">
        <f t="shared" si="180"/>
        <v>55125000</v>
      </c>
      <c r="AN119" s="350">
        <f t="shared" si="186"/>
        <v>0</v>
      </c>
      <c r="AO119" s="350">
        <f t="shared" si="187"/>
        <v>0</v>
      </c>
      <c r="AP119" s="350">
        <f t="shared" si="188"/>
        <v>0</v>
      </c>
      <c r="AQ119" s="350">
        <f t="shared" si="189"/>
        <v>0</v>
      </c>
      <c r="AR119" s="350">
        <f t="shared" si="190"/>
        <v>0</v>
      </c>
      <c r="AS119" s="350">
        <f t="shared" si="191"/>
        <v>0</v>
      </c>
      <c r="AT119" s="350">
        <f t="shared" si="192"/>
        <v>0</v>
      </c>
      <c r="AU119" s="350">
        <f t="shared" si="193"/>
        <v>55125000</v>
      </c>
      <c r="AV119" s="350">
        <f t="shared" si="194"/>
        <v>0</v>
      </c>
      <c r="AW119" s="350">
        <f t="shared" si="195"/>
        <v>0</v>
      </c>
      <c r="AX119" s="354">
        <f t="shared" si="178"/>
        <v>0</v>
      </c>
      <c r="AY119" s="264">
        <f t="shared" si="185"/>
        <v>115762500</v>
      </c>
      <c r="AZ119" s="353">
        <f t="shared" si="181"/>
        <v>57881250</v>
      </c>
      <c r="BA119" s="350">
        <f t="shared" si="196"/>
        <v>0</v>
      </c>
      <c r="BB119" s="350">
        <f t="shared" si="197"/>
        <v>0</v>
      </c>
      <c r="BC119" s="350">
        <f t="shared" si="198"/>
        <v>0</v>
      </c>
      <c r="BD119" s="350">
        <f t="shared" si="199"/>
        <v>0</v>
      </c>
      <c r="BE119" s="350">
        <f t="shared" si="200"/>
        <v>0</v>
      </c>
      <c r="BF119" s="350">
        <f t="shared" si="201"/>
        <v>0</v>
      </c>
      <c r="BG119" s="350">
        <f t="shared" si="202"/>
        <v>0</v>
      </c>
      <c r="BH119" s="350">
        <f t="shared" si="203"/>
        <v>57881250</v>
      </c>
      <c r="BI119" s="350">
        <f t="shared" si="204"/>
        <v>0</v>
      </c>
      <c r="BJ119" s="350">
        <f t="shared" si="205"/>
        <v>0</v>
      </c>
      <c r="BK119" s="354">
        <f t="shared" si="206"/>
        <v>0</v>
      </c>
    </row>
    <row r="120" spans="1:63" ht="29.45" thickBot="1">
      <c r="A120" s="706"/>
      <c r="B120" s="703"/>
      <c r="C120" s="687">
        <v>45</v>
      </c>
      <c r="D120" s="687" t="s">
        <v>1459</v>
      </c>
      <c r="E120" s="291">
        <v>4503</v>
      </c>
      <c r="F120" s="291" t="s">
        <v>1526</v>
      </c>
      <c r="G120" s="291">
        <v>4503012</v>
      </c>
      <c r="H120" s="292" t="s">
        <v>285</v>
      </c>
      <c r="I120" s="291">
        <v>450301200</v>
      </c>
      <c r="J120" s="293" t="s">
        <v>286</v>
      </c>
      <c r="K120" s="264">
        <f t="shared" si="177"/>
        <v>206886000</v>
      </c>
      <c r="L120" s="323">
        <f t="shared" si="182"/>
        <v>48000000</v>
      </c>
      <c r="M120" s="353">
        <v>48000000</v>
      </c>
      <c r="N120" s="350"/>
      <c r="O120" s="350"/>
      <c r="P120" s="350"/>
      <c r="Q120" s="350"/>
      <c r="R120" s="350"/>
      <c r="S120" s="350"/>
      <c r="T120" s="350"/>
      <c r="U120" s="350"/>
      <c r="V120" s="350"/>
      <c r="W120" s="350"/>
      <c r="X120" s="354"/>
      <c r="Y120" s="332">
        <f t="shared" si="183"/>
        <v>50400000</v>
      </c>
      <c r="Z120" s="353">
        <f t="shared" si="179"/>
        <v>50400000</v>
      </c>
      <c r="AA120" s="350">
        <f t="shared" si="207"/>
        <v>0</v>
      </c>
      <c r="AB120" s="350">
        <f t="shared" si="208"/>
        <v>0</v>
      </c>
      <c r="AC120" s="350">
        <f t="shared" si="209"/>
        <v>0</v>
      </c>
      <c r="AD120" s="350">
        <f t="shared" si="210"/>
        <v>0</v>
      </c>
      <c r="AE120" s="350">
        <f t="shared" si="211"/>
        <v>0</v>
      </c>
      <c r="AF120" s="350">
        <f t="shared" si="212"/>
        <v>0</v>
      </c>
      <c r="AG120" s="350">
        <f t="shared" si="213"/>
        <v>0</v>
      </c>
      <c r="AH120" s="350">
        <f t="shared" si="214"/>
        <v>0</v>
      </c>
      <c r="AI120" s="350">
        <f t="shared" si="215"/>
        <v>0</v>
      </c>
      <c r="AJ120" s="350">
        <f t="shared" si="216"/>
        <v>0</v>
      </c>
      <c r="AK120" s="354">
        <f t="shared" si="217"/>
        <v>0</v>
      </c>
      <c r="AL120" s="285">
        <f t="shared" si="184"/>
        <v>52920000</v>
      </c>
      <c r="AM120" s="353">
        <f t="shared" si="180"/>
        <v>52920000</v>
      </c>
      <c r="AN120" s="350">
        <f t="shared" si="186"/>
        <v>0</v>
      </c>
      <c r="AO120" s="350">
        <f t="shared" si="187"/>
        <v>0</v>
      </c>
      <c r="AP120" s="350">
        <f t="shared" si="188"/>
        <v>0</v>
      </c>
      <c r="AQ120" s="350">
        <f t="shared" si="189"/>
        <v>0</v>
      </c>
      <c r="AR120" s="350">
        <f t="shared" si="190"/>
        <v>0</v>
      </c>
      <c r="AS120" s="350">
        <f t="shared" si="191"/>
        <v>0</v>
      </c>
      <c r="AT120" s="350">
        <f t="shared" si="192"/>
        <v>0</v>
      </c>
      <c r="AU120" s="350">
        <f t="shared" si="193"/>
        <v>0</v>
      </c>
      <c r="AV120" s="350">
        <f t="shared" si="194"/>
        <v>0</v>
      </c>
      <c r="AW120" s="350">
        <f t="shared" si="195"/>
        <v>0</v>
      </c>
      <c r="AX120" s="354">
        <f t="shared" si="178"/>
        <v>0</v>
      </c>
      <c r="AY120" s="264">
        <f t="shared" si="185"/>
        <v>55566000</v>
      </c>
      <c r="AZ120" s="353">
        <f t="shared" si="181"/>
        <v>55566000</v>
      </c>
      <c r="BA120" s="350">
        <f t="shared" si="196"/>
        <v>0</v>
      </c>
      <c r="BB120" s="350">
        <f t="shared" si="197"/>
        <v>0</v>
      </c>
      <c r="BC120" s="350">
        <f t="shared" si="198"/>
        <v>0</v>
      </c>
      <c r="BD120" s="350">
        <f t="shared" si="199"/>
        <v>0</v>
      </c>
      <c r="BE120" s="350">
        <f t="shared" si="200"/>
        <v>0</v>
      </c>
      <c r="BF120" s="350">
        <f t="shared" si="201"/>
        <v>0</v>
      </c>
      <c r="BG120" s="350">
        <f t="shared" si="202"/>
        <v>0</v>
      </c>
      <c r="BH120" s="350">
        <f t="shared" si="203"/>
        <v>0</v>
      </c>
      <c r="BI120" s="350">
        <f t="shared" si="204"/>
        <v>0</v>
      </c>
      <c r="BJ120" s="350">
        <f t="shared" si="205"/>
        <v>0</v>
      </c>
      <c r="BK120" s="354">
        <f t="shared" si="206"/>
        <v>0</v>
      </c>
    </row>
    <row r="121" spans="1:63" ht="30.6" customHeight="1" thickBot="1">
      <c r="A121" s="706"/>
      <c r="B121" s="703"/>
      <c r="C121" s="688"/>
      <c r="D121" s="688"/>
      <c r="E121" s="687" t="s">
        <v>783</v>
      </c>
      <c r="F121" s="687" t="s">
        <v>1460</v>
      </c>
      <c r="G121" s="291" t="s">
        <v>909</v>
      </c>
      <c r="H121" s="292" t="s">
        <v>404</v>
      </c>
      <c r="I121" s="291" t="s">
        <v>910</v>
      </c>
      <c r="J121" s="293" t="s">
        <v>405</v>
      </c>
      <c r="K121" s="264">
        <f t="shared" si="177"/>
        <v>862025000</v>
      </c>
      <c r="L121" s="323">
        <f t="shared" si="182"/>
        <v>200000000</v>
      </c>
      <c r="M121" s="353"/>
      <c r="N121" s="350"/>
      <c r="O121" s="350"/>
      <c r="P121" s="350"/>
      <c r="Q121" s="350"/>
      <c r="R121" s="350">
        <v>100000000</v>
      </c>
      <c r="S121" s="350"/>
      <c r="T121" s="350"/>
      <c r="U121" s="350"/>
      <c r="V121" s="350"/>
      <c r="W121" s="350"/>
      <c r="X121" s="354">
        <v>100000000</v>
      </c>
      <c r="Y121" s="332">
        <f t="shared" si="183"/>
        <v>210000000</v>
      </c>
      <c r="Z121" s="353">
        <f t="shared" si="179"/>
        <v>0</v>
      </c>
      <c r="AA121" s="350">
        <f t="shared" si="207"/>
        <v>0</v>
      </c>
      <c r="AB121" s="350">
        <f t="shared" si="208"/>
        <v>0</v>
      </c>
      <c r="AC121" s="350">
        <f t="shared" si="209"/>
        <v>0</v>
      </c>
      <c r="AD121" s="350">
        <f t="shared" si="210"/>
        <v>0</v>
      </c>
      <c r="AE121" s="350">
        <f t="shared" si="211"/>
        <v>105000000</v>
      </c>
      <c r="AF121" s="350">
        <f t="shared" si="212"/>
        <v>0</v>
      </c>
      <c r="AG121" s="350">
        <f t="shared" si="213"/>
        <v>0</v>
      </c>
      <c r="AH121" s="350">
        <f t="shared" si="214"/>
        <v>0</v>
      </c>
      <c r="AI121" s="350">
        <f t="shared" si="215"/>
        <v>0</v>
      </c>
      <c r="AJ121" s="350">
        <f t="shared" si="216"/>
        <v>0</v>
      </c>
      <c r="AK121" s="354">
        <f t="shared" si="217"/>
        <v>105000000</v>
      </c>
      <c r="AL121" s="285">
        <f t="shared" si="184"/>
        <v>220500000</v>
      </c>
      <c r="AM121" s="353">
        <f t="shared" si="180"/>
        <v>0</v>
      </c>
      <c r="AN121" s="350">
        <f t="shared" si="186"/>
        <v>0</v>
      </c>
      <c r="AO121" s="350">
        <f t="shared" si="187"/>
        <v>0</v>
      </c>
      <c r="AP121" s="350">
        <f t="shared" si="188"/>
        <v>0</v>
      </c>
      <c r="AQ121" s="350">
        <f t="shared" si="189"/>
        <v>0</v>
      </c>
      <c r="AR121" s="350">
        <f t="shared" si="190"/>
        <v>110250000</v>
      </c>
      <c r="AS121" s="350">
        <f t="shared" si="191"/>
        <v>0</v>
      </c>
      <c r="AT121" s="350">
        <f t="shared" si="192"/>
        <v>0</v>
      </c>
      <c r="AU121" s="350">
        <f t="shared" si="193"/>
        <v>0</v>
      </c>
      <c r="AV121" s="350">
        <f t="shared" si="194"/>
        <v>0</v>
      </c>
      <c r="AW121" s="350">
        <f t="shared" si="195"/>
        <v>0</v>
      </c>
      <c r="AX121" s="354">
        <f t="shared" si="178"/>
        <v>110250000</v>
      </c>
      <c r="AY121" s="264">
        <f t="shared" si="185"/>
        <v>231525000</v>
      </c>
      <c r="AZ121" s="353">
        <f t="shared" si="181"/>
        <v>0</v>
      </c>
      <c r="BA121" s="350">
        <f t="shared" si="196"/>
        <v>0</v>
      </c>
      <c r="BB121" s="350">
        <f t="shared" si="197"/>
        <v>0</v>
      </c>
      <c r="BC121" s="350">
        <f t="shared" si="198"/>
        <v>0</v>
      </c>
      <c r="BD121" s="350">
        <f t="shared" si="199"/>
        <v>0</v>
      </c>
      <c r="BE121" s="350">
        <f t="shared" si="200"/>
        <v>115762500</v>
      </c>
      <c r="BF121" s="350">
        <f t="shared" si="201"/>
        <v>0</v>
      </c>
      <c r="BG121" s="350">
        <f t="shared" si="202"/>
        <v>0</v>
      </c>
      <c r="BH121" s="350">
        <f t="shared" si="203"/>
        <v>0</v>
      </c>
      <c r="BI121" s="350">
        <f t="shared" si="204"/>
        <v>0</v>
      </c>
      <c r="BJ121" s="350">
        <f t="shared" si="205"/>
        <v>0</v>
      </c>
      <c r="BK121" s="354">
        <f t="shared" si="206"/>
        <v>115762500</v>
      </c>
    </row>
    <row r="122" spans="1:63" ht="29.45" thickBot="1">
      <c r="A122" s="707"/>
      <c r="B122" s="704"/>
      <c r="C122" s="690"/>
      <c r="D122" s="690"/>
      <c r="E122" s="690"/>
      <c r="F122" s="690"/>
      <c r="G122" s="302" t="s">
        <v>915</v>
      </c>
      <c r="H122" s="303" t="s">
        <v>916</v>
      </c>
      <c r="I122" s="302" t="s">
        <v>917</v>
      </c>
      <c r="J122" s="304" t="s">
        <v>918</v>
      </c>
      <c r="K122" s="264">
        <f t="shared" si="177"/>
        <v>172405000</v>
      </c>
      <c r="L122" s="323">
        <f t="shared" si="182"/>
        <v>40000000</v>
      </c>
      <c r="M122" s="355"/>
      <c r="N122" s="356"/>
      <c r="O122" s="356"/>
      <c r="P122" s="356"/>
      <c r="Q122" s="356"/>
      <c r="R122" s="356"/>
      <c r="S122" s="356"/>
      <c r="T122" s="356"/>
      <c r="U122" s="356">
        <v>40000000</v>
      </c>
      <c r="V122" s="356"/>
      <c r="W122" s="356"/>
      <c r="X122" s="357"/>
      <c r="Y122" s="332">
        <f t="shared" si="183"/>
        <v>42000000</v>
      </c>
      <c r="Z122" s="355">
        <f t="shared" si="179"/>
        <v>0</v>
      </c>
      <c r="AA122" s="356">
        <f t="shared" si="207"/>
        <v>0</v>
      </c>
      <c r="AB122" s="356">
        <f t="shared" si="208"/>
        <v>0</v>
      </c>
      <c r="AC122" s="356">
        <f t="shared" si="209"/>
        <v>0</v>
      </c>
      <c r="AD122" s="356">
        <f t="shared" si="210"/>
        <v>0</v>
      </c>
      <c r="AE122" s="356">
        <f t="shared" si="211"/>
        <v>0</v>
      </c>
      <c r="AF122" s="356">
        <f t="shared" si="212"/>
        <v>0</v>
      </c>
      <c r="AG122" s="356">
        <f t="shared" si="213"/>
        <v>0</v>
      </c>
      <c r="AH122" s="356">
        <f t="shared" si="214"/>
        <v>42000000</v>
      </c>
      <c r="AI122" s="356">
        <f t="shared" si="215"/>
        <v>0</v>
      </c>
      <c r="AJ122" s="356">
        <f t="shared" si="216"/>
        <v>0</v>
      </c>
      <c r="AK122" s="357">
        <f t="shared" si="217"/>
        <v>0</v>
      </c>
      <c r="AL122" s="285">
        <f t="shared" si="184"/>
        <v>44100000</v>
      </c>
      <c r="AM122" s="355">
        <f t="shared" si="180"/>
        <v>0</v>
      </c>
      <c r="AN122" s="356">
        <f t="shared" si="186"/>
        <v>0</v>
      </c>
      <c r="AO122" s="356">
        <f t="shared" si="187"/>
        <v>0</v>
      </c>
      <c r="AP122" s="356">
        <f t="shared" si="188"/>
        <v>0</v>
      </c>
      <c r="AQ122" s="356">
        <f t="shared" si="189"/>
        <v>0</v>
      </c>
      <c r="AR122" s="356">
        <f t="shared" si="190"/>
        <v>0</v>
      </c>
      <c r="AS122" s="356">
        <f t="shared" si="191"/>
        <v>0</v>
      </c>
      <c r="AT122" s="356">
        <f t="shared" si="192"/>
        <v>0</v>
      </c>
      <c r="AU122" s="356">
        <f t="shared" si="193"/>
        <v>44100000</v>
      </c>
      <c r="AV122" s="356">
        <f t="shared" si="194"/>
        <v>0</v>
      </c>
      <c r="AW122" s="356">
        <f t="shared" si="195"/>
        <v>0</v>
      </c>
      <c r="AX122" s="357">
        <f t="shared" si="178"/>
        <v>0</v>
      </c>
      <c r="AY122" s="264">
        <f t="shared" si="185"/>
        <v>46305000</v>
      </c>
      <c r="AZ122" s="355">
        <f t="shared" si="181"/>
        <v>0</v>
      </c>
      <c r="BA122" s="356">
        <f t="shared" si="196"/>
        <v>0</v>
      </c>
      <c r="BB122" s="356">
        <f t="shared" si="197"/>
        <v>0</v>
      </c>
      <c r="BC122" s="356">
        <f t="shared" si="198"/>
        <v>0</v>
      </c>
      <c r="BD122" s="356">
        <f t="shared" si="199"/>
        <v>0</v>
      </c>
      <c r="BE122" s="356">
        <f t="shared" si="200"/>
        <v>0</v>
      </c>
      <c r="BF122" s="356">
        <f t="shared" si="201"/>
        <v>0</v>
      </c>
      <c r="BG122" s="356">
        <f t="shared" si="202"/>
        <v>0</v>
      </c>
      <c r="BH122" s="356">
        <f t="shared" si="203"/>
        <v>46305000</v>
      </c>
      <c r="BI122" s="356">
        <f t="shared" si="204"/>
        <v>0</v>
      </c>
      <c r="BJ122" s="356">
        <f t="shared" si="205"/>
        <v>0</v>
      </c>
      <c r="BK122" s="357">
        <f t="shared" si="206"/>
        <v>0</v>
      </c>
    </row>
    <row r="123" spans="1:63" s="284" customFormat="1" ht="23.45" customHeight="1" thickBot="1">
      <c r="A123" s="710" t="s">
        <v>1527</v>
      </c>
      <c r="B123" s="711"/>
      <c r="C123" s="711"/>
      <c r="D123" s="711"/>
      <c r="E123" s="711"/>
      <c r="F123" s="711"/>
      <c r="G123" s="711"/>
      <c r="H123" s="711"/>
      <c r="I123" s="711"/>
      <c r="J123" s="712"/>
      <c r="K123" s="265">
        <f t="shared" ref="K123:Y123" si="226">SUM(K2:K122)</f>
        <v>1086882648378.4111</v>
      </c>
      <c r="L123" s="265">
        <f t="shared" si="226"/>
        <v>258165000227</v>
      </c>
      <c r="M123" s="347">
        <f t="shared" si="226"/>
        <v>6216710542</v>
      </c>
      <c r="N123" s="348">
        <f t="shared" si="226"/>
        <v>85523200000</v>
      </c>
      <c r="O123" s="348">
        <f t="shared" si="226"/>
        <v>44090412119</v>
      </c>
      <c r="P123" s="348">
        <f t="shared" si="226"/>
        <v>390000000</v>
      </c>
      <c r="Q123" s="348">
        <f t="shared" si="226"/>
        <v>300000000</v>
      </c>
      <c r="R123" s="348">
        <f t="shared" si="226"/>
        <v>1200000000</v>
      </c>
      <c r="S123" s="348">
        <f t="shared" si="226"/>
        <v>1500000000</v>
      </c>
      <c r="T123" s="348">
        <f t="shared" si="226"/>
        <v>1308807282</v>
      </c>
      <c r="U123" s="348">
        <f t="shared" si="226"/>
        <v>3857809292</v>
      </c>
      <c r="V123" s="348">
        <f t="shared" si="226"/>
        <v>105412405440</v>
      </c>
      <c r="W123" s="348">
        <f t="shared" si="226"/>
        <v>5965655552</v>
      </c>
      <c r="X123" s="349">
        <f t="shared" si="226"/>
        <v>2400000000</v>
      </c>
      <c r="Y123" s="263">
        <f t="shared" si="226"/>
        <v>265712217033.35001</v>
      </c>
      <c r="Z123" s="347">
        <f t="shared" ref="Z123:BK123" si="227">SUM(Z2:Z122)</f>
        <v>5855546069.1000004</v>
      </c>
      <c r="AA123" s="347">
        <f t="shared" si="227"/>
        <v>89648960000</v>
      </c>
      <c r="AB123" s="347">
        <f t="shared" si="227"/>
        <v>46294932724.950005</v>
      </c>
      <c r="AC123" s="347">
        <f t="shared" si="227"/>
        <v>409500000</v>
      </c>
      <c r="AD123" s="347">
        <f t="shared" si="227"/>
        <v>315000000</v>
      </c>
      <c r="AE123" s="347">
        <f t="shared" si="227"/>
        <v>1260000000</v>
      </c>
      <c r="AF123" s="347">
        <f t="shared" si="227"/>
        <v>1575000000</v>
      </c>
      <c r="AG123" s="347">
        <f t="shared" si="227"/>
        <v>1374247646.1000001</v>
      </c>
      <c r="AH123" s="347">
        <f t="shared" si="227"/>
        <v>4050699756.6000004</v>
      </c>
      <c r="AI123" s="347">
        <f t="shared" si="227"/>
        <v>86008025712</v>
      </c>
      <c r="AJ123" s="347">
        <f t="shared" si="227"/>
        <v>10400305124.6</v>
      </c>
      <c r="AK123" s="358">
        <f t="shared" si="227"/>
        <v>18520000000</v>
      </c>
      <c r="AL123" s="263">
        <f>SUM(AL2:AL122)</f>
        <v>276045156062.48804</v>
      </c>
      <c r="AM123" s="281">
        <f t="shared" si="227"/>
        <v>6149595372.5550003</v>
      </c>
      <c r="AN123" s="282">
        <f t="shared" si="227"/>
        <v>97408092000</v>
      </c>
      <c r="AO123" s="282">
        <f t="shared" si="227"/>
        <v>48609679361.19751</v>
      </c>
      <c r="AP123" s="282">
        <f t="shared" si="227"/>
        <v>429975000</v>
      </c>
      <c r="AQ123" s="282">
        <f t="shared" si="227"/>
        <v>220500000</v>
      </c>
      <c r="AR123" s="282">
        <f t="shared" si="227"/>
        <v>1323000000</v>
      </c>
      <c r="AS123" s="282">
        <f t="shared" si="227"/>
        <v>1704630000</v>
      </c>
      <c r="AT123" s="282">
        <f t="shared" si="227"/>
        <v>929258158.2736001</v>
      </c>
      <c r="AU123" s="282">
        <f t="shared" si="227"/>
        <v>4253234744.4300008</v>
      </c>
      <c r="AV123" s="282">
        <f t="shared" si="227"/>
        <v>89775785562.267517</v>
      </c>
      <c r="AW123" s="282">
        <f t="shared" si="227"/>
        <v>6845405863.7644005</v>
      </c>
      <c r="AX123" s="283">
        <f t="shared" si="227"/>
        <v>18396000000</v>
      </c>
      <c r="AY123" s="265">
        <f>SUM(AY2:AY122)</f>
        <v>286960275055.57324</v>
      </c>
      <c r="AZ123" s="281">
        <f t="shared" si="227"/>
        <v>6457762081.1827507</v>
      </c>
      <c r="BA123" s="282">
        <f t="shared" si="227"/>
        <v>104195459915.00002</v>
      </c>
      <c r="BB123" s="282">
        <f t="shared" si="227"/>
        <v>51040163329.257385</v>
      </c>
      <c r="BC123" s="282">
        <f t="shared" si="227"/>
        <v>451473750</v>
      </c>
      <c r="BD123" s="282">
        <f t="shared" si="227"/>
        <v>231525000</v>
      </c>
      <c r="BE123" s="282">
        <f t="shared" si="227"/>
        <v>1389150000</v>
      </c>
      <c r="BF123" s="282">
        <f t="shared" si="227"/>
        <v>1817339100.0000002</v>
      </c>
      <c r="BG123" s="282">
        <f t="shared" si="227"/>
        <v>994306229.35275221</v>
      </c>
      <c r="BH123" s="282">
        <f t="shared" si="227"/>
        <v>4465896481.6515007</v>
      </c>
      <c r="BI123" s="282">
        <f t="shared" si="227"/>
        <v>94055335680.030899</v>
      </c>
      <c r="BJ123" s="282">
        <f t="shared" si="227"/>
        <v>2546063489.097908</v>
      </c>
      <c r="BK123" s="283">
        <f t="shared" si="227"/>
        <v>19315800000</v>
      </c>
    </row>
  </sheetData>
  <mergeCells count="113">
    <mergeCell ref="A123:J123"/>
    <mergeCell ref="B105:B110"/>
    <mergeCell ref="C105:C108"/>
    <mergeCell ref="D105:D108"/>
    <mergeCell ref="E105:E108"/>
    <mergeCell ref="F105:F108"/>
    <mergeCell ref="B111:B122"/>
    <mergeCell ref="C111:C119"/>
    <mergeCell ref="D111:D119"/>
    <mergeCell ref="B82:B88"/>
    <mergeCell ref="C82:C86"/>
    <mergeCell ref="D82:D86"/>
    <mergeCell ref="E83:E86"/>
    <mergeCell ref="C87:C88"/>
    <mergeCell ref="D87:D88"/>
    <mergeCell ref="A66:A122"/>
    <mergeCell ref="B66:B72"/>
    <mergeCell ref="C66:C71"/>
    <mergeCell ref="D66:D71"/>
    <mergeCell ref="E66:E71"/>
    <mergeCell ref="B89:B94"/>
    <mergeCell ref="B73:B81"/>
    <mergeCell ref="C73:C77"/>
    <mergeCell ref="D73:D77"/>
    <mergeCell ref="E73:E77"/>
    <mergeCell ref="C79:C81"/>
    <mergeCell ref="D79:D81"/>
    <mergeCell ref="B100:B104"/>
    <mergeCell ref="C101:C104"/>
    <mergeCell ref="D101:D104"/>
    <mergeCell ref="E101:E104"/>
    <mergeCell ref="D92:D94"/>
    <mergeCell ref="B95:B99"/>
    <mergeCell ref="A44:A65"/>
    <mergeCell ref="B44:B46"/>
    <mergeCell ref="C44:C46"/>
    <mergeCell ref="D44:D46"/>
    <mergeCell ref="E44:E46"/>
    <mergeCell ref="F44:F46"/>
    <mergeCell ref="B47:B51"/>
    <mergeCell ref="C47:C51"/>
    <mergeCell ref="D47:D51"/>
    <mergeCell ref="E48:E49"/>
    <mergeCell ref="B52:B58"/>
    <mergeCell ref="F64:F65"/>
    <mergeCell ref="F48:F49"/>
    <mergeCell ref="C52:C58"/>
    <mergeCell ref="D52:D58"/>
    <mergeCell ref="E52:E58"/>
    <mergeCell ref="F52:F58"/>
    <mergeCell ref="B59:B65"/>
    <mergeCell ref="C59:C65"/>
    <mergeCell ref="D59:D65"/>
    <mergeCell ref="E59:E63"/>
    <mergeCell ref="F59:F63"/>
    <mergeCell ref="E64:E65"/>
    <mergeCell ref="A20:A43"/>
    <mergeCell ref="B39:B40"/>
    <mergeCell ref="C39:C40"/>
    <mergeCell ref="D39:D40"/>
    <mergeCell ref="E39:E40"/>
    <mergeCell ref="F39:F40"/>
    <mergeCell ref="B41:B43"/>
    <mergeCell ref="C41:C43"/>
    <mergeCell ref="D41:D43"/>
    <mergeCell ref="B20:B24"/>
    <mergeCell ref="B25:B38"/>
    <mergeCell ref="F23:F24"/>
    <mergeCell ref="F20:F22"/>
    <mergeCell ref="F25:F38"/>
    <mergeCell ref="F41:F43"/>
    <mergeCell ref="D25:D38"/>
    <mergeCell ref="E25:E38"/>
    <mergeCell ref="E41:E43"/>
    <mergeCell ref="C20:C24"/>
    <mergeCell ref="D20:D24"/>
    <mergeCell ref="E20:E22"/>
    <mergeCell ref="E23:E24"/>
    <mergeCell ref="C25:C38"/>
    <mergeCell ref="F73:F77"/>
    <mergeCell ref="F83:F86"/>
    <mergeCell ref="C120:C122"/>
    <mergeCell ref="D120:D122"/>
    <mergeCell ref="E121:E122"/>
    <mergeCell ref="D90:D91"/>
    <mergeCell ref="E50:E51"/>
    <mergeCell ref="F50:F51"/>
    <mergeCell ref="F66:F71"/>
    <mergeCell ref="F95:F97"/>
    <mergeCell ref="F101:F104"/>
    <mergeCell ref="F111:F118"/>
    <mergeCell ref="E111:E118"/>
    <mergeCell ref="C90:C92"/>
    <mergeCell ref="C95:C98"/>
    <mergeCell ref="D95:D98"/>
    <mergeCell ref="E95:E97"/>
    <mergeCell ref="F121:F122"/>
    <mergeCell ref="F13:F17"/>
    <mergeCell ref="B18:B19"/>
    <mergeCell ref="C18:C19"/>
    <mergeCell ref="D18:D19"/>
    <mergeCell ref="E18:E19"/>
    <mergeCell ref="F18:F19"/>
    <mergeCell ref="A2:A19"/>
    <mergeCell ref="B2:B12"/>
    <mergeCell ref="C2:C12"/>
    <mergeCell ref="D2:D12"/>
    <mergeCell ref="E2:E12"/>
    <mergeCell ref="B13:B17"/>
    <mergeCell ref="C13:C17"/>
    <mergeCell ref="D13:D17"/>
    <mergeCell ref="E13:E17"/>
    <mergeCell ref="F2:F12"/>
  </mergeCells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ignoredErrors>
    <ignoredError sqref="I113 G113 G11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U86"/>
  <sheetViews>
    <sheetView view="pageBreakPreview" zoomScaleNormal="100" zoomScaleSheetLayoutView="100" workbookViewId="0">
      <selection activeCell="M10" sqref="M10"/>
    </sheetView>
  </sheetViews>
  <sheetFormatPr defaultColWidth="11.42578125" defaultRowHeight="9.6"/>
  <cols>
    <col min="1" max="1" width="11.5703125" style="239" customWidth="1"/>
    <col min="2" max="2" width="11.28515625" style="247" customWidth="1"/>
    <col min="3" max="3" width="7.140625" style="240" customWidth="1"/>
    <col min="4" max="4" width="11.5703125" style="241" customWidth="1"/>
    <col min="5" max="5" width="11.42578125" style="240" customWidth="1"/>
    <col min="6" max="6" width="13.85546875" style="241" customWidth="1"/>
    <col min="7" max="7" width="10.28515625" style="242" customWidth="1"/>
    <col min="8" max="8" width="27.28515625" style="241" customWidth="1"/>
    <col min="9" max="9" width="9.28515625" style="240" customWidth="1"/>
    <col min="10" max="10" width="21.85546875" style="241" customWidth="1"/>
    <col min="11" max="11" width="15.28515625" style="408" customWidth="1"/>
    <col min="12" max="12" width="14.140625" style="408" customWidth="1"/>
    <col min="13" max="13" width="11.28515625" style="246" customWidth="1"/>
    <col min="14" max="15" width="10.28515625" style="246" customWidth="1"/>
    <col min="16" max="16" width="11.28515625" style="246" customWidth="1"/>
    <col min="17" max="17" width="10.42578125" style="246" customWidth="1"/>
    <col min="18" max="18" width="12.140625" style="246" customWidth="1"/>
    <col min="19" max="19" width="10.5703125" style="246" customWidth="1"/>
    <col min="20" max="20" width="11.28515625" style="246" customWidth="1"/>
    <col min="21" max="21" width="14.42578125" style="444" customWidth="1"/>
    <col min="22" max="22" width="11.42578125" style="246" customWidth="1"/>
    <col min="23" max="23" width="10.7109375" style="246" customWidth="1"/>
    <col min="24" max="24" width="9.7109375" style="246" customWidth="1"/>
    <col min="25" max="28" width="10.7109375" style="246" customWidth="1"/>
    <col min="29" max="29" width="11.42578125" style="246" customWidth="1"/>
    <col min="30" max="30" width="14.7109375" style="444" customWidth="1"/>
    <col min="31" max="31" width="11.42578125" style="246" customWidth="1"/>
    <col min="32" max="32" width="10.7109375" style="246" customWidth="1"/>
    <col min="33" max="33" width="10.42578125" style="246" customWidth="1"/>
    <col min="34" max="34" width="10.7109375" style="246" customWidth="1"/>
    <col min="35" max="35" width="10.85546875" style="246" customWidth="1"/>
    <col min="36" max="36" width="11" style="246" customWidth="1"/>
    <col min="37" max="37" width="10.7109375" style="246" customWidth="1"/>
    <col min="38" max="38" width="12.7109375" style="246" customWidth="1"/>
    <col min="39" max="39" width="14.140625" style="444" bestFit="1" customWidth="1"/>
    <col min="40" max="40" width="11.42578125" style="246" bestFit="1" customWidth="1"/>
    <col min="41" max="41" width="10.7109375" style="246" bestFit="1" customWidth="1"/>
    <col min="42" max="42" width="9.85546875" style="246" customWidth="1"/>
    <col min="43" max="43" width="13.5703125" style="246" bestFit="1" customWidth="1"/>
    <col min="44" max="44" width="11.140625" style="246" customWidth="1"/>
    <col min="45" max="45" width="10.85546875" style="246" customWidth="1"/>
    <col min="46" max="46" width="10.7109375" style="246" bestFit="1" customWidth="1"/>
    <col min="47" max="47" width="11.42578125" style="246" bestFit="1" customWidth="1"/>
    <col min="48" max="16384" width="11.42578125" style="236"/>
  </cols>
  <sheetData>
    <row r="1" spans="1:47" s="237" customFormat="1" ht="50.45" customHeight="1" thickBot="1">
      <c r="A1" s="251" t="s">
        <v>1284</v>
      </c>
      <c r="B1" s="251" t="s">
        <v>1285</v>
      </c>
      <c r="C1" s="251" t="s">
        <v>1286</v>
      </c>
      <c r="D1" s="251" t="s">
        <v>1287</v>
      </c>
      <c r="E1" s="251" t="s">
        <v>1174</v>
      </c>
      <c r="F1" s="251" t="s">
        <v>1288</v>
      </c>
      <c r="G1" s="250" t="s">
        <v>140</v>
      </c>
      <c r="H1" s="251" t="s">
        <v>1176</v>
      </c>
      <c r="I1" s="250" t="s">
        <v>143</v>
      </c>
      <c r="J1" s="251" t="s">
        <v>1289</v>
      </c>
      <c r="K1" s="266" t="s">
        <v>1528</v>
      </c>
      <c r="L1" s="266" t="s">
        <v>1528</v>
      </c>
      <c r="M1" s="266" t="s">
        <v>1292</v>
      </c>
      <c r="N1" s="266" t="s">
        <v>1297</v>
      </c>
      <c r="O1" s="266" t="s">
        <v>1298</v>
      </c>
      <c r="P1" s="266" t="s">
        <v>1529</v>
      </c>
      <c r="Q1" s="266" t="s">
        <v>1300</v>
      </c>
      <c r="R1" s="266" t="s">
        <v>1301</v>
      </c>
      <c r="S1" s="266" t="s">
        <v>1302</v>
      </c>
      <c r="T1" s="268" t="s">
        <v>1303</v>
      </c>
      <c r="U1" s="266" t="s">
        <v>1530</v>
      </c>
      <c r="V1" s="267" t="s">
        <v>1305</v>
      </c>
      <c r="W1" s="266" t="s">
        <v>1310</v>
      </c>
      <c r="X1" s="266" t="s">
        <v>1311</v>
      </c>
      <c r="Y1" s="266" t="s">
        <v>1531</v>
      </c>
      <c r="Z1" s="266" t="s">
        <v>1313</v>
      </c>
      <c r="AA1" s="266" t="s">
        <v>1314</v>
      </c>
      <c r="AB1" s="266" t="s">
        <v>1315</v>
      </c>
      <c r="AC1" s="268" t="s">
        <v>1316</v>
      </c>
      <c r="AD1" s="266" t="s">
        <v>1532</v>
      </c>
      <c r="AE1" s="267" t="s">
        <v>1318</v>
      </c>
      <c r="AF1" s="266" t="s">
        <v>1323</v>
      </c>
      <c r="AG1" s="266" t="s">
        <v>1324</v>
      </c>
      <c r="AH1" s="266" t="s">
        <v>1533</v>
      </c>
      <c r="AI1" s="266" t="s">
        <v>1326</v>
      </c>
      <c r="AJ1" s="266" t="s">
        <v>1327</v>
      </c>
      <c r="AK1" s="266" t="s">
        <v>1328</v>
      </c>
      <c r="AL1" s="268" t="s">
        <v>1329</v>
      </c>
      <c r="AM1" s="266" t="s">
        <v>1534</v>
      </c>
      <c r="AN1" s="267" t="s">
        <v>1331</v>
      </c>
      <c r="AO1" s="266" t="s">
        <v>1336</v>
      </c>
      <c r="AP1" s="266" t="s">
        <v>1337</v>
      </c>
      <c r="AQ1" s="266" t="s">
        <v>1535</v>
      </c>
      <c r="AR1" s="266" t="s">
        <v>1339</v>
      </c>
      <c r="AS1" s="266" t="s">
        <v>1340</v>
      </c>
      <c r="AT1" s="266" t="s">
        <v>1341</v>
      </c>
      <c r="AU1" s="266" t="s">
        <v>1342</v>
      </c>
    </row>
    <row r="2" spans="1:47" ht="19.899999999999999" thickBot="1">
      <c r="A2" s="713" t="s">
        <v>1536</v>
      </c>
      <c r="B2" s="715" t="s">
        <v>1537</v>
      </c>
      <c r="C2" s="686">
        <v>40</v>
      </c>
      <c r="D2" s="686" t="s">
        <v>1538</v>
      </c>
      <c r="E2" s="686">
        <v>4001</v>
      </c>
      <c r="F2" s="686" t="s">
        <v>1539</v>
      </c>
      <c r="G2" s="252">
        <v>4001001</v>
      </c>
      <c r="H2" s="253" t="s">
        <v>506</v>
      </c>
      <c r="I2" s="252" t="s">
        <v>987</v>
      </c>
      <c r="J2" s="359" t="s">
        <v>507</v>
      </c>
      <c r="K2" s="401">
        <f>+L2+U2+AD2+AM2</f>
        <v>387911250</v>
      </c>
      <c r="L2" s="401">
        <f t="shared" ref="L2:L34" si="0">SUM(M2:T2)</f>
        <v>90000000</v>
      </c>
      <c r="M2" s="360">
        <v>90000000</v>
      </c>
      <c r="N2" s="360"/>
      <c r="O2" s="360"/>
      <c r="P2" s="360"/>
      <c r="Q2" s="360"/>
      <c r="R2" s="360"/>
      <c r="S2" s="360"/>
      <c r="T2" s="415"/>
      <c r="U2" s="438">
        <f>SUM(V2:AC2)</f>
        <v>94500000</v>
      </c>
      <c r="V2" s="427">
        <f>+M2*1.05</f>
        <v>94500000</v>
      </c>
      <c r="W2" s="360">
        <f t="shared" ref="W2:W4" si="1">+N2*1.05</f>
        <v>0</v>
      </c>
      <c r="X2" s="360">
        <f t="shared" ref="X2:X5" si="2">+O2*1.05</f>
        <v>0</v>
      </c>
      <c r="Y2" s="360">
        <f t="shared" ref="Y2:Y5" si="3">+P2*1.05</f>
        <v>0</v>
      </c>
      <c r="Z2" s="360">
        <f t="shared" ref="Z2:Z5" si="4">+Q2*1.05</f>
        <v>0</v>
      </c>
      <c r="AA2" s="360">
        <f t="shared" ref="AA2:AA5" si="5">+R2*1.05</f>
        <v>0</v>
      </c>
      <c r="AB2" s="360">
        <f t="shared" ref="AB2:AB5" si="6">+S2*1.05</f>
        <v>0</v>
      </c>
      <c r="AC2" s="415">
        <f t="shared" ref="AC2:AC5" si="7">+T2*1.05</f>
        <v>0</v>
      </c>
      <c r="AD2" s="438">
        <f>SUM(AE2:AL2)</f>
        <v>99225000</v>
      </c>
      <c r="AE2" s="427">
        <f>+V2*(1.05)</f>
        <v>99225000</v>
      </c>
      <c r="AF2" s="360">
        <f t="shared" ref="AF2:AF12" si="8">+W2*(1.05)</f>
        <v>0</v>
      </c>
      <c r="AG2" s="360">
        <f t="shared" ref="AG2:AG12" si="9">+X2*(1.05)</f>
        <v>0</v>
      </c>
      <c r="AH2" s="360">
        <f t="shared" ref="AH2:AH12" si="10">+Y2*(1.05)</f>
        <v>0</v>
      </c>
      <c r="AI2" s="360">
        <f t="shared" ref="AI2:AI12" si="11">+Z2*(1.05)</f>
        <v>0</v>
      </c>
      <c r="AJ2" s="360">
        <f t="shared" ref="AJ2:AJ12" si="12">+AA2*(1.05)</f>
        <v>0</v>
      </c>
      <c r="AK2" s="360">
        <f t="shared" ref="AK2:AK12" si="13">+AB2*(1.05)</f>
        <v>0</v>
      </c>
      <c r="AL2" s="415">
        <f t="shared" ref="AL2:AL8" si="14">+AC2*(1.05)</f>
        <v>0</v>
      </c>
      <c r="AM2" s="438">
        <f>SUM(AN2:AU2)</f>
        <v>104186250</v>
      </c>
      <c r="AN2" s="427">
        <f>+AE2*1.05</f>
        <v>104186250</v>
      </c>
      <c r="AO2" s="360">
        <f t="shared" ref="AO2:AO60" si="15">+AF2*1.05</f>
        <v>0</v>
      </c>
      <c r="AP2" s="360">
        <f t="shared" ref="AP2:AP60" si="16">+AG2*1.05</f>
        <v>0</v>
      </c>
      <c r="AQ2" s="360">
        <f t="shared" ref="AQ2:AQ60" si="17">+AH2*1.05</f>
        <v>0</v>
      </c>
      <c r="AR2" s="360">
        <f t="shared" ref="AR2:AR60" si="18">+AI2*1.05</f>
        <v>0</v>
      </c>
      <c r="AS2" s="360">
        <f t="shared" ref="AS2:AS60" si="19">+AJ2*1.05</f>
        <v>0</v>
      </c>
      <c r="AT2" s="360">
        <f t="shared" ref="AT2:AT59" si="20">+AK2*1.05</f>
        <v>0</v>
      </c>
      <c r="AU2" s="360">
        <f t="shared" ref="AU2:AU60" si="21">+AL2*1.05</f>
        <v>0</v>
      </c>
    </row>
    <row r="3" spans="1:47" s="248" customFormat="1" ht="21" customHeight="1" thickBot="1">
      <c r="A3" s="714"/>
      <c r="B3" s="716"/>
      <c r="C3" s="681"/>
      <c r="D3" s="681"/>
      <c r="E3" s="681"/>
      <c r="F3" s="681"/>
      <c r="G3" s="254">
        <v>4001043</v>
      </c>
      <c r="H3" s="255" t="s">
        <v>1540</v>
      </c>
      <c r="I3" s="254">
        <v>400104300</v>
      </c>
      <c r="J3" s="256" t="s">
        <v>1540</v>
      </c>
      <c r="K3" s="401">
        <f t="shared" ref="K3:K61" si="22">+L3+U3+AD3+AM3</f>
        <v>10000000000</v>
      </c>
      <c r="L3" s="409">
        <f t="shared" si="0"/>
        <v>0</v>
      </c>
      <c r="M3" s="361"/>
      <c r="N3" s="361"/>
      <c r="O3" s="361"/>
      <c r="P3" s="361"/>
      <c r="Q3" s="361"/>
      <c r="R3" s="361"/>
      <c r="S3" s="361"/>
      <c r="T3" s="416"/>
      <c r="U3" s="438">
        <f t="shared" ref="U3:U63" si="23">SUM(V3:AC3)</f>
        <v>5000000000</v>
      </c>
      <c r="V3" s="427">
        <f t="shared" ref="V3:V4" si="24">+M3*1.05</f>
        <v>0</v>
      </c>
      <c r="W3" s="360">
        <f t="shared" si="1"/>
        <v>0</v>
      </c>
      <c r="X3" s="360">
        <f t="shared" si="2"/>
        <v>0</v>
      </c>
      <c r="Y3" s="360">
        <f t="shared" si="3"/>
        <v>0</v>
      </c>
      <c r="Z3" s="360">
        <f t="shared" si="4"/>
        <v>0</v>
      </c>
      <c r="AA3" s="360">
        <f t="shared" si="5"/>
        <v>0</v>
      </c>
      <c r="AB3" s="360">
        <f t="shared" si="6"/>
        <v>0</v>
      </c>
      <c r="AC3" s="415">
        <v>5000000000</v>
      </c>
      <c r="AD3" s="438">
        <f t="shared" ref="AD3:AD63" si="25">SUM(AE3:AL3)</f>
        <v>5000000000</v>
      </c>
      <c r="AE3" s="427">
        <f t="shared" ref="AE3:AE12" si="26">+V3*(1.05)</f>
        <v>0</v>
      </c>
      <c r="AF3" s="360">
        <f t="shared" si="8"/>
        <v>0</v>
      </c>
      <c r="AG3" s="360">
        <f t="shared" si="9"/>
        <v>0</v>
      </c>
      <c r="AH3" s="360">
        <f t="shared" si="10"/>
        <v>0</v>
      </c>
      <c r="AI3" s="360">
        <f t="shared" si="11"/>
        <v>0</v>
      </c>
      <c r="AJ3" s="360">
        <f t="shared" si="12"/>
        <v>0</v>
      </c>
      <c r="AK3" s="360">
        <f t="shared" si="13"/>
        <v>0</v>
      </c>
      <c r="AL3" s="415">
        <v>5000000000</v>
      </c>
      <c r="AM3" s="438">
        <f t="shared" ref="AM3:AM63" si="27">SUM(AN3:AU3)</f>
        <v>0</v>
      </c>
      <c r="AN3" s="427">
        <f t="shared" ref="AN3:AN12" si="28">+AE3*1.05</f>
        <v>0</v>
      </c>
      <c r="AO3" s="360">
        <f t="shared" si="15"/>
        <v>0</v>
      </c>
      <c r="AP3" s="360">
        <f t="shared" si="16"/>
        <v>0</v>
      </c>
      <c r="AQ3" s="360">
        <f t="shared" si="17"/>
        <v>0</v>
      </c>
      <c r="AR3" s="360">
        <f t="shared" si="18"/>
        <v>0</v>
      </c>
      <c r="AS3" s="360">
        <f t="shared" si="19"/>
        <v>0</v>
      </c>
      <c r="AT3" s="360">
        <f t="shared" si="20"/>
        <v>0</v>
      </c>
      <c r="AU3" s="360"/>
    </row>
    <row r="4" spans="1:47" s="248" customFormat="1" ht="10.15" thickBot="1">
      <c r="A4" s="714"/>
      <c r="B4" s="716"/>
      <c r="C4" s="681"/>
      <c r="D4" s="681"/>
      <c r="E4" s="681"/>
      <c r="F4" s="681"/>
      <c r="G4" s="254">
        <v>4001044</v>
      </c>
      <c r="H4" s="255" t="s">
        <v>1541</v>
      </c>
      <c r="I4" s="254">
        <v>400104400</v>
      </c>
      <c r="J4" s="256" t="s">
        <v>1541</v>
      </c>
      <c r="K4" s="401">
        <f t="shared" si="22"/>
        <v>6000000000</v>
      </c>
      <c r="L4" s="409">
        <f t="shared" si="0"/>
        <v>0</v>
      </c>
      <c r="M4" s="361"/>
      <c r="N4" s="361"/>
      <c r="O4" s="361"/>
      <c r="P4" s="361"/>
      <c r="Q4" s="361"/>
      <c r="R4" s="361"/>
      <c r="S4" s="361"/>
      <c r="T4" s="416"/>
      <c r="U4" s="438">
        <f t="shared" si="23"/>
        <v>3000000000</v>
      </c>
      <c r="V4" s="427">
        <f t="shared" si="24"/>
        <v>0</v>
      </c>
      <c r="W4" s="360">
        <f t="shared" si="1"/>
        <v>0</v>
      </c>
      <c r="X4" s="360">
        <f t="shared" si="2"/>
        <v>0</v>
      </c>
      <c r="Y4" s="360">
        <f t="shared" si="3"/>
        <v>0</v>
      </c>
      <c r="Z4" s="360">
        <f t="shared" si="4"/>
        <v>0</v>
      </c>
      <c r="AA4" s="360">
        <f t="shared" si="5"/>
        <v>0</v>
      </c>
      <c r="AB4" s="360">
        <f t="shared" si="6"/>
        <v>0</v>
      </c>
      <c r="AC4" s="415">
        <v>3000000000</v>
      </c>
      <c r="AD4" s="438">
        <f t="shared" si="25"/>
        <v>3000000000</v>
      </c>
      <c r="AE4" s="427">
        <f t="shared" si="26"/>
        <v>0</v>
      </c>
      <c r="AF4" s="360">
        <f t="shared" si="8"/>
        <v>0</v>
      </c>
      <c r="AG4" s="360">
        <f t="shared" si="9"/>
        <v>0</v>
      </c>
      <c r="AH4" s="360">
        <f t="shared" si="10"/>
        <v>0</v>
      </c>
      <c r="AI4" s="360">
        <f t="shared" si="11"/>
        <v>0</v>
      </c>
      <c r="AJ4" s="360">
        <f t="shared" si="12"/>
        <v>0</v>
      </c>
      <c r="AK4" s="360">
        <f t="shared" si="13"/>
        <v>0</v>
      </c>
      <c r="AL4" s="415">
        <v>3000000000</v>
      </c>
      <c r="AM4" s="438">
        <f t="shared" si="27"/>
        <v>0</v>
      </c>
      <c r="AN4" s="427">
        <f t="shared" si="28"/>
        <v>0</v>
      </c>
      <c r="AO4" s="360">
        <f t="shared" si="15"/>
        <v>0</v>
      </c>
      <c r="AP4" s="360">
        <f t="shared" si="16"/>
        <v>0</v>
      </c>
      <c r="AQ4" s="360">
        <f t="shared" si="17"/>
        <v>0</v>
      </c>
      <c r="AR4" s="360">
        <f t="shared" si="18"/>
        <v>0</v>
      </c>
      <c r="AS4" s="360">
        <f t="shared" si="19"/>
        <v>0</v>
      </c>
      <c r="AT4" s="360">
        <f t="shared" si="20"/>
        <v>0</v>
      </c>
      <c r="AU4" s="360"/>
    </row>
    <row r="5" spans="1:47" ht="10.15" thickBot="1">
      <c r="A5" s="714"/>
      <c r="B5" s="716"/>
      <c r="C5" s="681">
        <v>40</v>
      </c>
      <c r="D5" s="681" t="s">
        <v>1538</v>
      </c>
      <c r="E5" s="681">
        <v>4002</v>
      </c>
      <c r="F5" s="681" t="s">
        <v>1542</v>
      </c>
      <c r="G5" s="254">
        <v>4002016</v>
      </c>
      <c r="H5" s="255" t="s">
        <v>225</v>
      </c>
      <c r="I5" s="254">
        <v>400201600</v>
      </c>
      <c r="J5" s="256" t="s">
        <v>767</v>
      </c>
      <c r="K5" s="401">
        <f t="shared" si="22"/>
        <v>500000000</v>
      </c>
      <c r="L5" s="409">
        <f t="shared" si="0"/>
        <v>500000000</v>
      </c>
      <c r="M5" s="361">
        <v>250000000</v>
      </c>
      <c r="N5" s="361">
        <v>250000000</v>
      </c>
      <c r="O5" s="361"/>
      <c r="P5" s="361"/>
      <c r="Q5" s="361"/>
      <c r="R5" s="361"/>
      <c r="S5" s="361"/>
      <c r="T5" s="416"/>
      <c r="U5" s="438">
        <f t="shared" si="23"/>
        <v>0</v>
      </c>
      <c r="V5" s="427"/>
      <c r="W5" s="360"/>
      <c r="X5" s="360">
        <f t="shared" si="2"/>
        <v>0</v>
      </c>
      <c r="Y5" s="360">
        <f t="shared" si="3"/>
        <v>0</v>
      </c>
      <c r="Z5" s="360">
        <f t="shared" si="4"/>
        <v>0</v>
      </c>
      <c r="AA5" s="360">
        <f t="shared" si="5"/>
        <v>0</v>
      </c>
      <c r="AB5" s="360">
        <f t="shared" si="6"/>
        <v>0</v>
      </c>
      <c r="AC5" s="415">
        <f t="shared" si="7"/>
        <v>0</v>
      </c>
      <c r="AD5" s="438">
        <f t="shared" si="25"/>
        <v>0</v>
      </c>
      <c r="AE5" s="427">
        <f t="shared" si="26"/>
        <v>0</v>
      </c>
      <c r="AF5" s="360">
        <f t="shared" si="8"/>
        <v>0</v>
      </c>
      <c r="AG5" s="360">
        <f t="shared" si="9"/>
        <v>0</v>
      </c>
      <c r="AH5" s="360">
        <f t="shared" si="10"/>
        <v>0</v>
      </c>
      <c r="AI5" s="360">
        <f t="shared" si="11"/>
        <v>0</v>
      </c>
      <c r="AJ5" s="360">
        <f t="shared" si="12"/>
        <v>0</v>
      </c>
      <c r="AK5" s="360">
        <f t="shared" si="13"/>
        <v>0</v>
      </c>
      <c r="AL5" s="415">
        <f t="shared" si="14"/>
        <v>0</v>
      </c>
      <c r="AM5" s="438">
        <f t="shared" si="27"/>
        <v>0</v>
      </c>
      <c r="AN5" s="427">
        <f t="shared" si="28"/>
        <v>0</v>
      </c>
      <c r="AO5" s="360">
        <f t="shared" si="15"/>
        <v>0</v>
      </c>
      <c r="AP5" s="360">
        <f t="shared" si="16"/>
        <v>0</v>
      </c>
      <c r="AQ5" s="360">
        <f t="shared" si="17"/>
        <v>0</v>
      </c>
      <c r="AR5" s="360">
        <f t="shared" si="18"/>
        <v>0</v>
      </c>
      <c r="AS5" s="360">
        <f t="shared" si="19"/>
        <v>0</v>
      </c>
      <c r="AT5" s="360">
        <f t="shared" si="20"/>
        <v>0</v>
      </c>
      <c r="AU5" s="360">
        <f t="shared" si="21"/>
        <v>0</v>
      </c>
    </row>
    <row r="6" spans="1:47" ht="29.45" thickBot="1">
      <c r="A6" s="714"/>
      <c r="B6" s="716"/>
      <c r="C6" s="681"/>
      <c r="D6" s="681"/>
      <c r="E6" s="681"/>
      <c r="F6" s="681"/>
      <c r="G6" s="254">
        <v>4002016</v>
      </c>
      <c r="H6" s="255" t="s">
        <v>225</v>
      </c>
      <c r="I6" s="254">
        <v>400201601</v>
      </c>
      <c r="J6" s="256" t="s">
        <v>226</v>
      </c>
      <c r="K6" s="401">
        <f t="shared" si="22"/>
        <v>1261000000</v>
      </c>
      <c r="L6" s="409">
        <f t="shared" si="0"/>
        <v>0</v>
      </c>
      <c r="M6" s="361"/>
      <c r="N6" s="361"/>
      <c r="O6" s="361"/>
      <c r="P6" s="361"/>
      <c r="Q6" s="361"/>
      <c r="R6" s="361"/>
      <c r="S6" s="361"/>
      <c r="T6" s="416"/>
      <c r="U6" s="438">
        <f t="shared" si="23"/>
        <v>400000000</v>
      </c>
      <c r="V6" s="428">
        <v>100000000</v>
      </c>
      <c r="W6" s="361">
        <v>300000000</v>
      </c>
      <c r="X6" s="361">
        <f t="shared" ref="W6:AC12" si="29">+O6*1.07</f>
        <v>0</v>
      </c>
      <c r="Y6" s="361">
        <f t="shared" si="29"/>
        <v>0</v>
      </c>
      <c r="Z6" s="361">
        <f t="shared" si="29"/>
        <v>0</v>
      </c>
      <c r="AA6" s="361">
        <f t="shared" si="29"/>
        <v>0</v>
      </c>
      <c r="AB6" s="361">
        <f t="shared" si="29"/>
        <v>0</v>
      </c>
      <c r="AC6" s="416">
        <f t="shared" si="29"/>
        <v>0</v>
      </c>
      <c r="AD6" s="438">
        <f t="shared" si="25"/>
        <v>420000000</v>
      </c>
      <c r="AE6" s="427">
        <f t="shared" si="26"/>
        <v>105000000</v>
      </c>
      <c r="AF6" s="360">
        <f t="shared" si="8"/>
        <v>315000000</v>
      </c>
      <c r="AG6" s="360">
        <f t="shared" si="9"/>
        <v>0</v>
      </c>
      <c r="AH6" s="360">
        <f t="shared" si="10"/>
        <v>0</v>
      </c>
      <c r="AI6" s="360">
        <f t="shared" si="11"/>
        <v>0</v>
      </c>
      <c r="AJ6" s="360">
        <f t="shared" si="12"/>
        <v>0</v>
      </c>
      <c r="AK6" s="360">
        <f t="shared" si="13"/>
        <v>0</v>
      </c>
      <c r="AL6" s="415">
        <f t="shared" si="14"/>
        <v>0</v>
      </c>
      <c r="AM6" s="438">
        <f t="shared" si="27"/>
        <v>441000000</v>
      </c>
      <c r="AN6" s="427">
        <f t="shared" si="28"/>
        <v>110250000</v>
      </c>
      <c r="AO6" s="360">
        <f t="shared" si="15"/>
        <v>330750000</v>
      </c>
      <c r="AP6" s="360">
        <f t="shared" si="16"/>
        <v>0</v>
      </c>
      <c r="AQ6" s="360">
        <f t="shared" si="17"/>
        <v>0</v>
      </c>
      <c r="AR6" s="360">
        <f t="shared" si="18"/>
        <v>0</v>
      </c>
      <c r="AS6" s="360">
        <f t="shared" si="19"/>
        <v>0</v>
      </c>
      <c r="AT6" s="360">
        <f t="shared" si="20"/>
        <v>0</v>
      </c>
      <c r="AU6" s="360">
        <f t="shared" si="21"/>
        <v>0</v>
      </c>
    </row>
    <row r="7" spans="1:47" ht="29.45" thickBot="1">
      <c r="A7" s="714"/>
      <c r="B7" s="716"/>
      <c r="C7" s="723" t="s">
        <v>1543</v>
      </c>
      <c r="D7" s="681" t="s">
        <v>1544</v>
      </c>
      <c r="E7" s="718" t="s">
        <v>1545</v>
      </c>
      <c r="F7" s="682" t="s">
        <v>1546</v>
      </c>
      <c r="G7" s="362" t="s">
        <v>1547</v>
      </c>
      <c r="H7" s="255" t="s">
        <v>928</v>
      </c>
      <c r="I7" s="362" t="s">
        <v>1548</v>
      </c>
      <c r="J7" s="256" t="s">
        <v>1549</v>
      </c>
      <c r="K7" s="401">
        <f t="shared" si="22"/>
        <v>500000000</v>
      </c>
      <c r="L7" s="409">
        <f t="shared" si="0"/>
        <v>0</v>
      </c>
      <c r="M7" s="361"/>
      <c r="N7" s="361"/>
      <c r="O7" s="361"/>
      <c r="P7" s="361"/>
      <c r="Q7" s="361"/>
      <c r="R7" s="361"/>
      <c r="S7" s="361"/>
      <c r="T7" s="416"/>
      <c r="U7" s="438">
        <f t="shared" si="23"/>
        <v>500000000</v>
      </c>
      <c r="V7" s="428">
        <v>500000000</v>
      </c>
      <c r="W7" s="361">
        <f t="shared" si="29"/>
        <v>0</v>
      </c>
      <c r="X7" s="361">
        <f t="shared" si="29"/>
        <v>0</v>
      </c>
      <c r="Y7" s="361">
        <f t="shared" si="29"/>
        <v>0</v>
      </c>
      <c r="Z7" s="361">
        <f t="shared" si="29"/>
        <v>0</v>
      </c>
      <c r="AA7" s="361">
        <f t="shared" si="29"/>
        <v>0</v>
      </c>
      <c r="AB7" s="361">
        <f t="shared" si="29"/>
        <v>0</v>
      </c>
      <c r="AC7" s="416"/>
      <c r="AD7" s="438">
        <f t="shared" si="25"/>
        <v>0</v>
      </c>
      <c r="AE7" s="427"/>
      <c r="AF7" s="360">
        <f t="shared" si="8"/>
        <v>0</v>
      </c>
      <c r="AG7" s="360">
        <f t="shared" si="9"/>
        <v>0</v>
      </c>
      <c r="AH7" s="360">
        <f t="shared" si="10"/>
        <v>0</v>
      </c>
      <c r="AI7" s="360">
        <f t="shared" si="11"/>
        <v>0</v>
      </c>
      <c r="AJ7" s="360">
        <f t="shared" si="12"/>
        <v>0</v>
      </c>
      <c r="AK7" s="360">
        <f t="shared" si="13"/>
        <v>0</v>
      </c>
      <c r="AL7" s="415">
        <f t="shared" si="14"/>
        <v>0</v>
      </c>
      <c r="AM7" s="438">
        <f t="shared" si="27"/>
        <v>0</v>
      </c>
      <c r="AN7" s="427">
        <f t="shared" si="28"/>
        <v>0</v>
      </c>
      <c r="AO7" s="360">
        <f t="shared" si="15"/>
        <v>0</v>
      </c>
      <c r="AP7" s="360">
        <f t="shared" si="16"/>
        <v>0</v>
      </c>
      <c r="AQ7" s="360">
        <f t="shared" si="17"/>
        <v>0</v>
      </c>
      <c r="AR7" s="360">
        <f t="shared" si="18"/>
        <v>0</v>
      </c>
      <c r="AS7" s="360">
        <f t="shared" si="19"/>
        <v>0</v>
      </c>
      <c r="AT7" s="360">
        <f t="shared" si="20"/>
        <v>0</v>
      </c>
      <c r="AU7" s="360">
        <f t="shared" si="21"/>
        <v>0</v>
      </c>
    </row>
    <row r="8" spans="1:47" ht="19.899999999999999" thickBot="1">
      <c r="A8" s="714"/>
      <c r="B8" s="716"/>
      <c r="C8" s="723"/>
      <c r="D8" s="681"/>
      <c r="E8" s="720"/>
      <c r="F8" s="700"/>
      <c r="G8" s="362" t="s">
        <v>1550</v>
      </c>
      <c r="H8" s="255" t="s">
        <v>1551</v>
      </c>
      <c r="I8" s="362" t="s">
        <v>1552</v>
      </c>
      <c r="J8" s="256" t="s">
        <v>1553</v>
      </c>
      <c r="K8" s="401">
        <f t="shared" si="22"/>
        <v>200000000</v>
      </c>
      <c r="L8" s="409">
        <f t="shared" si="0"/>
        <v>0</v>
      </c>
      <c r="M8" s="361"/>
      <c r="N8" s="361"/>
      <c r="O8" s="361"/>
      <c r="P8" s="361"/>
      <c r="Q8" s="361"/>
      <c r="R8" s="361"/>
      <c r="S8" s="361"/>
      <c r="T8" s="416"/>
      <c r="U8" s="438">
        <f t="shared" si="23"/>
        <v>200000000</v>
      </c>
      <c r="V8" s="428">
        <v>200000000</v>
      </c>
      <c r="W8" s="361">
        <f t="shared" si="29"/>
        <v>0</v>
      </c>
      <c r="X8" s="361">
        <f t="shared" si="29"/>
        <v>0</v>
      </c>
      <c r="Y8" s="361">
        <f t="shared" si="29"/>
        <v>0</v>
      </c>
      <c r="Z8" s="361">
        <f t="shared" si="29"/>
        <v>0</v>
      </c>
      <c r="AA8" s="361">
        <f t="shared" si="29"/>
        <v>0</v>
      </c>
      <c r="AB8" s="361">
        <f t="shared" si="29"/>
        <v>0</v>
      </c>
      <c r="AC8" s="416"/>
      <c r="AD8" s="438">
        <f t="shared" si="25"/>
        <v>0</v>
      </c>
      <c r="AE8" s="427"/>
      <c r="AF8" s="360">
        <f t="shared" si="8"/>
        <v>0</v>
      </c>
      <c r="AG8" s="360">
        <f t="shared" si="9"/>
        <v>0</v>
      </c>
      <c r="AH8" s="360">
        <f t="shared" si="10"/>
        <v>0</v>
      </c>
      <c r="AI8" s="360">
        <f t="shared" si="11"/>
        <v>0</v>
      </c>
      <c r="AJ8" s="360">
        <f t="shared" si="12"/>
        <v>0</v>
      </c>
      <c r="AK8" s="360">
        <f t="shared" si="13"/>
        <v>0</v>
      </c>
      <c r="AL8" s="415">
        <f t="shared" si="14"/>
        <v>0</v>
      </c>
      <c r="AM8" s="438">
        <f t="shared" si="27"/>
        <v>0</v>
      </c>
      <c r="AN8" s="427">
        <f t="shared" si="28"/>
        <v>0</v>
      </c>
      <c r="AO8" s="360">
        <f t="shared" si="15"/>
        <v>0</v>
      </c>
      <c r="AP8" s="360">
        <f t="shared" si="16"/>
        <v>0</v>
      </c>
      <c r="AQ8" s="360">
        <f t="shared" si="17"/>
        <v>0</v>
      </c>
      <c r="AR8" s="360">
        <f t="shared" si="18"/>
        <v>0</v>
      </c>
      <c r="AS8" s="360">
        <f t="shared" si="19"/>
        <v>0</v>
      </c>
      <c r="AT8" s="360">
        <f t="shared" si="20"/>
        <v>0</v>
      </c>
      <c r="AU8" s="360">
        <f t="shared" si="21"/>
        <v>0</v>
      </c>
    </row>
    <row r="9" spans="1:47" ht="19.899999999999999" customHeight="1" thickBot="1">
      <c r="A9" s="714"/>
      <c r="B9" s="716"/>
      <c r="C9" s="723"/>
      <c r="D9" s="681"/>
      <c r="E9" s="718" t="s">
        <v>1554</v>
      </c>
      <c r="F9" s="682" t="s">
        <v>1555</v>
      </c>
      <c r="G9" s="362" t="s">
        <v>1556</v>
      </c>
      <c r="H9" s="255" t="s">
        <v>1557</v>
      </c>
      <c r="I9" s="362" t="s">
        <v>1558</v>
      </c>
      <c r="J9" s="256" t="s">
        <v>1559</v>
      </c>
      <c r="K9" s="401">
        <f t="shared" si="22"/>
        <v>2000000000</v>
      </c>
      <c r="L9" s="409">
        <f t="shared" ref="L9" si="30">SUM(M9:T9)</f>
        <v>0</v>
      </c>
      <c r="M9" s="361"/>
      <c r="N9" s="361"/>
      <c r="O9" s="361"/>
      <c r="P9" s="361"/>
      <c r="Q9" s="361"/>
      <c r="R9" s="361"/>
      <c r="S9" s="361"/>
      <c r="T9" s="416"/>
      <c r="U9" s="438">
        <f t="shared" ref="U9" si="31">SUM(V9:AC9)</f>
        <v>2000000000</v>
      </c>
      <c r="V9" s="428"/>
      <c r="W9" s="361">
        <f t="shared" ref="W9" si="32">+N9*1.07</f>
        <v>0</v>
      </c>
      <c r="X9" s="361">
        <f t="shared" ref="X9" si="33">+O9*1.07</f>
        <v>0</v>
      </c>
      <c r="Y9" s="361">
        <f t="shared" ref="Y9" si="34">+P9*1.07</f>
        <v>0</v>
      </c>
      <c r="Z9" s="361">
        <f t="shared" ref="Z9" si="35">+Q9*1.07</f>
        <v>0</v>
      </c>
      <c r="AA9" s="361">
        <f t="shared" ref="AA9" si="36">+R9*1.07</f>
        <v>0</v>
      </c>
      <c r="AB9" s="361">
        <f t="shared" ref="AB9" si="37">+S9*1.07</f>
        <v>0</v>
      </c>
      <c r="AC9" s="416">
        <v>2000000000</v>
      </c>
      <c r="AD9" s="438">
        <f t="shared" ref="AD9" si="38">SUM(AE9:AL9)</f>
        <v>0</v>
      </c>
      <c r="AE9" s="427">
        <f t="shared" si="26"/>
        <v>0</v>
      </c>
      <c r="AF9" s="360">
        <f t="shared" si="8"/>
        <v>0</v>
      </c>
      <c r="AG9" s="360">
        <f t="shared" si="9"/>
        <v>0</v>
      </c>
      <c r="AH9" s="360">
        <f t="shared" si="10"/>
        <v>0</v>
      </c>
      <c r="AI9" s="360">
        <f t="shared" si="11"/>
        <v>0</v>
      </c>
      <c r="AJ9" s="360">
        <f t="shared" si="12"/>
        <v>0</v>
      </c>
      <c r="AK9" s="360">
        <f t="shared" si="13"/>
        <v>0</v>
      </c>
      <c r="AL9" s="415"/>
      <c r="AM9" s="438">
        <f t="shared" ref="AM9" si="39">SUM(AN9:AU9)</f>
        <v>0</v>
      </c>
      <c r="AN9" s="427">
        <f t="shared" si="28"/>
        <v>0</v>
      </c>
      <c r="AO9" s="360">
        <f t="shared" si="15"/>
        <v>0</v>
      </c>
      <c r="AP9" s="360">
        <f t="shared" si="16"/>
        <v>0</v>
      </c>
      <c r="AQ9" s="360">
        <f t="shared" si="17"/>
        <v>0</v>
      </c>
      <c r="AR9" s="360">
        <f t="shared" si="18"/>
        <v>0</v>
      </c>
      <c r="AS9" s="360">
        <f t="shared" si="19"/>
        <v>0</v>
      </c>
      <c r="AT9" s="360">
        <f t="shared" si="20"/>
        <v>0</v>
      </c>
      <c r="AU9" s="360">
        <f t="shared" si="21"/>
        <v>0</v>
      </c>
    </row>
    <row r="10" spans="1:47" ht="15" customHeight="1" thickBot="1">
      <c r="A10" s="714"/>
      <c r="B10" s="716"/>
      <c r="C10" s="723"/>
      <c r="D10" s="681"/>
      <c r="E10" s="719"/>
      <c r="F10" s="721"/>
      <c r="G10" s="362" t="s">
        <v>1560</v>
      </c>
      <c r="H10" s="255" t="s">
        <v>1561</v>
      </c>
      <c r="I10" s="362" t="s">
        <v>1562</v>
      </c>
      <c r="J10" s="256" t="s">
        <v>1563</v>
      </c>
      <c r="K10" s="401">
        <f t="shared" si="22"/>
        <v>1000000000</v>
      </c>
      <c r="L10" s="409">
        <f t="shared" si="0"/>
        <v>0</v>
      </c>
      <c r="M10" s="361"/>
      <c r="N10" s="361"/>
      <c r="O10" s="361"/>
      <c r="P10" s="361"/>
      <c r="Q10" s="361"/>
      <c r="R10" s="361"/>
      <c r="S10" s="361"/>
      <c r="T10" s="416"/>
      <c r="U10" s="438">
        <f t="shared" si="23"/>
        <v>1000000000</v>
      </c>
      <c r="V10" s="428"/>
      <c r="W10" s="361">
        <f t="shared" si="29"/>
        <v>0</v>
      </c>
      <c r="X10" s="361">
        <f t="shared" si="29"/>
        <v>0</v>
      </c>
      <c r="Y10" s="361">
        <f t="shared" si="29"/>
        <v>0</v>
      </c>
      <c r="Z10" s="361">
        <f t="shared" si="29"/>
        <v>0</v>
      </c>
      <c r="AA10" s="361">
        <f t="shared" si="29"/>
        <v>0</v>
      </c>
      <c r="AB10" s="361">
        <f t="shared" si="29"/>
        <v>0</v>
      </c>
      <c r="AC10" s="416">
        <v>1000000000</v>
      </c>
      <c r="AD10" s="438">
        <f t="shared" si="25"/>
        <v>0</v>
      </c>
      <c r="AE10" s="427">
        <f t="shared" si="26"/>
        <v>0</v>
      </c>
      <c r="AF10" s="360">
        <f t="shared" si="8"/>
        <v>0</v>
      </c>
      <c r="AG10" s="360">
        <f t="shared" si="9"/>
        <v>0</v>
      </c>
      <c r="AH10" s="360">
        <f t="shared" si="10"/>
        <v>0</v>
      </c>
      <c r="AI10" s="360">
        <f t="shared" si="11"/>
        <v>0</v>
      </c>
      <c r="AJ10" s="360">
        <f t="shared" si="12"/>
        <v>0</v>
      </c>
      <c r="AK10" s="360">
        <f t="shared" si="13"/>
        <v>0</v>
      </c>
      <c r="AL10" s="415"/>
      <c r="AM10" s="438">
        <f t="shared" si="27"/>
        <v>0</v>
      </c>
      <c r="AN10" s="427">
        <f t="shared" si="28"/>
        <v>0</v>
      </c>
      <c r="AO10" s="360">
        <f t="shared" si="15"/>
        <v>0</v>
      </c>
      <c r="AP10" s="360">
        <f t="shared" si="16"/>
        <v>0</v>
      </c>
      <c r="AQ10" s="360">
        <f t="shared" si="17"/>
        <v>0</v>
      </c>
      <c r="AR10" s="360">
        <f t="shared" si="18"/>
        <v>0</v>
      </c>
      <c r="AS10" s="360">
        <f t="shared" si="19"/>
        <v>0</v>
      </c>
      <c r="AT10" s="360">
        <f t="shared" si="20"/>
        <v>0</v>
      </c>
      <c r="AU10" s="360">
        <f t="shared" si="21"/>
        <v>0</v>
      </c>
    </row>
    <row r="11" spans="1:47" ht="29.45" thickBot="1">
      <c r="A11" s="714"/>
      <c r="B11" s="716"/>
      <c r="C11" s="723"/>
      <c r="D11" s="681"/>
      <c r="E11" s="719"/>
      <c r="F11" s="721"/>
      <c r="G11" s="362" t="s">
        <v>1564</v>
      </c>
      <c r="H11" s="255" t="s">
        <v>1565</v>
      </c>
      <c r="I11" s="362" t="s">
        <v>1566</v>
      </c>
      <c r="J11" s="256" t="s">
        <v>1567</v>
      </c>
      <c r="K11" s="401">
        <f t="shared" si="22"/>
        <v>1000000000</v>
      </c>
      <c r="L11" s="409">
        <f t="shared" si="0"/>
        <v>0</v>
      </c>
      <c r="M11" s="361"/>
      <c r="N11" s="361"/>
      <c r="O11" s="361"/>
      <c r="P11" s="361"/>
      <c r="Q11" s="361"/>
      <c r="R11" s="361"/>
      <c r="S11" s="361"/>
      <c r="T11" s="416"/>
      <c r="U11" s="438">
        <f t="shared" si="23"/>
        <v>1000000000</v>
      </c>
      <c r="V11" s="428"/>
      <c r="W11" s="361">
        <f t="shared" si="29"/>
        <v>0</v>
      </c>
      <c r="X11" s="361">
        <f t="shared" si="29"/>
        <v>0</v>
      </c>
      <c r="Y11" s="361">
        <f t="shared" si="29"/>
        <v>0</v>
      </c>
      <c r="Z11" s="361">
        <f t="shared" si="29"/>
        <v>0</v>
      </c>
      <c r="AA11" s="361">
        <f t="shared" si="29"/>
        <v>0</v>
      </c>
      <c r="AB11" s="361">
        <f t="shared" si="29"/>
        <v>0</v>
      </c>
      <c r="AC11" s="416">
        <v>1000000000</v>
      </c>
      <c r="AD11" s="438">
        <f t="shared" si="25"/>
        <v>0</v>
      </c>
      <c r="AE11" s="427">
        <f t="shared" si="26"/>
        <v>0</v>
      </c>
      <c r="AF11" s="360">
        <f t="shared" si="8"/>
        <v>0</v>
      </c>
      <c r="AG11" s="360">
        <f t="shared" si="9"/>
        <v>0</v>
      </c>
      <c r="AH11" s="360">
        <f t="shared" si="10"/>
        <v>0</v>
      </c>
      <c r="AI11" s="360">
        <f t="shared" si="11"/>
        <v>0</v>
      </c>
      <c r="AJ11" s="360">
        <f t="shared" si="12"/>
        <v>0</v>
      </c>
      <c r="AK11" s="360">
        <f t="shared" si="13"/>
        <v>0</v>
      </c>
      <c r="AL11" s="415"/>
      <c r="AM11" s="438">
        <f t="shared" si="27"/>
        <v>0</v>
      </c>
      <c r="AN11" s="427">
        <f t="shared" si="28"/>
        <v>0</v>
      </c>
      <c r="AO11" s="360">
        <f t="shared" si="15"/>
        <v>0</v>
      </c>
      <c r="AP11" s="360">
        <f t="shared" si="16"/>
        <v>0</v>
      </c>
      <c r="AQ11" s="360">
        <f t="shared" si="17"/>
        <v>0</v>
      </c>
      <c r="AR11" s="360">
        <f t="shared" si="18"/>
        <v>0</v>
      </c>
      <c r="AS11" s="360">
        <f t="shared" si="19"/>
        <v>0</v>
      </c>
      <c r="AT11" s="360">
        <f t="shared" si="20"/>
        <v>0</v>
      </c>
      <c r="AU11" s="360">
        <f t="shared" si="21"/>
        <v>0</v>
      </c>
    </row>
    <row r="12" spans="1:47" ht="19.899999999999999" thickBot="1">
      <c r="A12" s="714"/>
      <c r="B12" s="717"/>
      <c r="C12" s="718"/>
      <c r="D12" s="682"/>
      <c r="E12" s="719"/>
      <c r="F12" s="721"/>
      <c r="G12" s="363" t="s">
        <v>1564</v>
      </c>
      <c r="H12" s="261" t="s">
        <v>1565</v>
      </c>
      <c r="I12" s="363" t="s">
        <v>1568</v>
      </c>
      <c r="J12" s="368" t="s">
        <v>1569</v>
      </c>
      <c r="K12" s="402">
        <f t="shared" si="22"/>
        <v>1000000000</v>
      </c>
      <c r="L12" s="410">
        <f t="shared" si="0"/>
        <v>0</v>
      </c>
      <c r="M12" s="369"/>
      <c r="N12" s="369"/>
      <c r="O12" s="369"/>
      <c r="P12" s="369"/>
      <c r="Q12" s="369"/>
      <c r="R12" s="369"/>
      <c r="S12" s="369"/>
      <c r="T12" s="417"/>
      <c r="U12" s="439">
        <f t="shared" si="23"/>
        <v>1000000000</v>
      </c>
      <c r="V12" s="429"/>
      <c r="W12" s="369">
        <f t="shared" si="29"/>
        <v>0</v>
      </c>
      <c r="X12" s="369">
        <f t="shared" si="29"/>
        <v>0</v>
      </c>
      <c r="Y12" s="369">
        <f t="shared" si="29"/>
        <v>0</v>
      </c>
      <c r="Z12" s="369">
        <f t="shared" si="29"/>
        <v>0</v>
      </c>
      <c r="AA12" s="369">
        <f t="shared" si="29"/>
        <v>0</v>
      </c>
      <c r="AB12" s="369">
        <f t="shared" si="29"/>
        <v>0</v>
      </c>
      <c r="AC12" s="417">
        <v>1000000000</v>
      </c>
      <c r="AD12" s="439">
        <f t="shared" si="25"/>
        <v>0</v>
      </c>
      <c r="AE12" s="446">
        <f t="shared" si="26"/>
        <v>0</v>
      </c>
      <c r="AF12" s="370">
        <f t="shared" si="8"/>
        <v>0</v>
      </c>
      <c r="AG12" s="370">
        <f t="shared" si="9"/>
        <v>0</v>
      </c>
      <c r="AH12" s="370">
        <f t="shared" si="10"/>
        <v>0</v>
      </c>
      <c r="AI12" s="370">
        <f t="shared" si="11"/>
        <v>0</v>
      </c>
      <c r="AJ12" s="370">
        <f t="shared" si="12"/>
        <v>0</v>
      </c>
      <c r="AK12" s="370">
        <f t="shared" si="13"/>
        <v>0</v>
      </c>
      <c r="AL12" s="448"/>
      <c r="AM12" s="439">
        <f t="shared" si="27"/>
        <v>0</v>
      </c>
      <c r="AN12" s="446">
        <f t="shared" si="28"/>
        <v>0</v>
      </c>
      <c r="AO12" s="370">
        <f t="shared" si="15"/>
        <v>0</v>
      </c>
      <c r="AP12" s="370">
        <f t="shared" si="16"/>
        <v>0</v>
      </c>
      <c r="AQ12" s="370">
        <f t="shared" si="17"/>
        <v>0</v>
      </c>
      <c r="AR12" s="370">
        <f t="shared" si="18"/>
        <v>0</v>
      </c>
      <c r="AS12" s="370">
        <f t="shared" si="19"/>
        <v>0</v>
      </c>
      <c r="AT12" s="370">
        <f t="shared" si="20"/>
        <v>0</v>
      </c>
      <c r="AU12" s="370">
        <f t="shared" si="21"/>
        <v>0</v>
      </c>
    </row>
    <row r="13" spans="1:47" ht="28.9">
      <c r="A13" s="692" t="s">
        <v>1570</v>
      </c>
      <c r="B13" s="697" t="s">
        <v>1571</v>
      </c>
      <c r="C13" s="697">
        <v>40</v>
      </c>
      <c r="D13" s="697" t="s">
        <v>1538</v>
      </c>
      <c r="E13" s="697">
        <v>4003</v>
      </c>
      <c r="F13" s="697" t="s">
        <v>1572</v>
      </c>
      <c r="G13" s="299">
        <v>4003008</v>
      </c>
      <c r="H13" s="300" t="s">
        <v>1573</v>
      </c>
      <c r="I13" s="299">
        <v>400300800</v>
      </c>
      <c r="J13" s="300" t="s">
        <v>1574</v>
      </c>
      <c r="K13" s="403">
        <f t="shared" si="22"/>
        <v>4310125000</v>
      </c>
      <c r="L13" s="403">
        <f t="shared" si="0"/>
        <v>1000000000</v>
      </c>
      <c r="M13" s="371"/>
      <c r="N13" s="371"/>
      <c r="O13" s="371">
        <v>500000000</v>
      </c>
      <c r="P13" s="371"/>
      <c r="Q13" s="371"/>
      <c r="R13" s="371"/>
      <c r="S13" s="371"/>
      <c r="T13" s="418">
        <v>500000000</v>
      </c>
      <c r="U13" s="438">
        <f t="shared" si="23"/>
        <v>1050000000</v>
      </c>
      <c r="V13" s="430">
        <f>+M13*1.05</f>
        <v>0</v>
      </c>
      <c r="W13" s="371">
        <f t="shared" ref="W13:W69" si="40">+N13*1.05</f>
        <v>0</v>
      </c>
      <c r="X13" s="371">
        <f t="shared" ref="X13:X69" si="41">+O13*1.05</f>
        <v>525000000</v>
      </c>
      <c r="Y13" s="371">
        <f t="shared" ref="Y13:Y69" si="42">+P13*1.05</f>
        <v>0</v>
      </c>
      <c r="Z13" s="371">
        <f t="shared" ref="Z13:Z69" si="43">+Q13*1.05</f>
        <v>0</v>
      </c>
      <c r="AA13" s="371">
        <f t="shared" ref="AA13:AA69" si="44">+R13*1.05</f>
        <v>0</v>
      </c>
      <c r="AB13" s="371">
        <f t="shared" ref="AB13:AB69" si="45">+S13*1.05</f>
        <v>0</v>
      </c>
      <c r="AC13" s="418">
        <f t="shared" ref="AC13:AC69" si="46">+T13*1.05</f>
        <v>525000000</v>
      </c>
      <c r="AD13" s="438">
        <f t="shared" si="25"/>
        <v>1102500000</v>
      </c>
      <c r="AE13" s="430">
        <f>+V13*1.05</f>
        <v>0</v>
      </c>
      <c r="AF13" s="371">
        <f t="shared" ref="AF13:AF69" si="47">+W13*1.05</f>
        <v>0</v>
      </c>
      <c r="AG13" s="371">
        <f t="shared" ref="AG13:AG69" si="48">+X13*1.05</f>
        <v>551250000</v>
      </c>
      <c r="AH13" s="371">
        <f t="shared" ref="AH13:AH69" si="49">+Y13*1.05</f>
        <v>0</v>
      </c>
      <c r="AI13" s="371">
        <f t="shared" ref="AI13:AI69" si="50">+Z13*1.05</f>
        <v>0</v>
      </c>
      <c r="AJ13" s="371">
        <f t="shared" ref="AJ13:AJ69" si="51">+AA13*1.05</f>
        <v>0</v>
      </c>
      <c r="AK13" s="371">
        <f t="shared" ref="AK13:AK69" si="52">+AB13*1.05</f>
        <v>0</v>
      </c>
      <c r="AL13" s="418">
        <f t="shared" ref="AL13:AL69" si="53">+AC13*1.05</f>
        <v>551250000</v>
      </c>
      <c r="AM13" s="438">
        <f t="shared" si="27"/>
        <v>1157625000</v>
      </c>
      <c r="AN13" s="430">
        <f>+AE13*1.05</f>
        <v>0</v>
      </c>
      <c r="AO13" s="371">
        <f t="shared" si="15"/>
        <v>0</v>
      </c>
      <c r="AP13" s="371">
        <f t="shared" si="16"/>
        <v>578812500</v>
      </c>
      <c r="AQ13" s="371">
        <f t="shared" si="17"/>
        <v>0</v>
      </c>
      <c r="AR13" s="371">
        <f t="shared" si="18"/>
        <v>0</v>
      </c>
      <c r="AS13" s="371">
        <f t="shared" si="19"/>
        <v>0</v>
      </c>
      <c r="AT13" s="371">
        <f t="shared" si="20"/>
        <v>0</v>
      </c>
      <c r="AU13" s="364">
        <f t="shared" si="21"/>
        <v>578812500</v>
      </c>
    </row>
    <row r="14" spans="1:47" s="248" customFormat="1">
      <c r="A14" s="693"/>
      <c r="B14" s="695"/>
      <c r="C14" s="695"/>
      <c r="D14" s="695"/>
      <c r="E14" s="695"/>
      <c r="F14" s="695"/>
      <c r="G14" s="291">
        <v>4003015</v>
      </c>
      <c r="H14" s="292" t="s">
        <v>388</v>
      </c>
      <c r="I14" s="291">
        <v>400301500</v>
      </c>
      <c r="J14" s="292" t="s">
        <v>388</v>
      </c>
      <c r="K14" s="404">
        <f t="shared" si="22"/>
        <v>6305000000</v>
      </c>
      <c r="L14" s="404">
        <f t="shared" si="0"/>
        <v>0</v>
      </c>
      <c r="M14" s="366"/>
      <c r="N14" s="366"/>
      <c r="O14" s="366"/>
      <c r="P14" s="366"/>
      <c r="Q14" s="366"/>
      <c r="R14" s="366"/>
      <c r="S14" s="366"/>
      <c r="T14" s="419"/>
      <c r="U14" s="440">
        <f t="shared" si="23"/>
        <v>2000000000</v>
      </c>
      <c r="V14" s="431">
        <f t="shared" ref="V14:V70" si="54">+M14*1.05</f>
        <v>0</v>
      </c>
      <c r="W14" s="366">
        <f t="shared" si="40"/>
        <v>0</v>
      </c>
      <c r="X14" s="366">
        <f t="shared" si="41"/>
        <v>0</v>
      </c>
      <c r="Y14" s="366">
        <f t="shared" si="42"/>
        <v>0</v>
      </c>
      <c r="Z14" s="366">
        <f t="shared" si="43"/>
        <v>0</v>
      </c>
      <c r="AA14" s="366">
        <f t="shared" si="44"/>
        <v>0</v>
      </c>
      <c r="AB14" s="366">
        <f t="shared" si="45"/>
        <v>0</v>
      </c>
      <c r="AC14" s="419">
        <v>2000000000</v>
      </c>
      <c r="AD14" s="440">
        <f t="shared" si="25"/>
        <v>2100000000</v>
      </c>
      <c r="AE14" s="431">
        <f t="shared" ref="AE14:AE70" si="55">+V14*1.05</f>
        <v>0</v>
      </c>
      <c r="AF14" s="366">
        <f t="shared" si="47"/>
        <v>0</v>
      </c>
      <c r="AG14" s="366">
        <f t="shared" si="48"/>
        <v>0</v>
      </c>
      <c r="AH14" s="366">
        <f t="shared" si="49"/>
        <v>0</v>
      </c>
      <c r="AI14" s="366">
        <f t="shared" si="50"/>
        <v>0</v>
      </c>
      <c r="AJ14" s="366">
        <f t="shared" si="51"/>
        <v>0</v>
      </c>
      <c r="AK14" s="366">
        <f t="shared" si="52"/>
        <v>0</v>
      </c>
      <c r="AL14" s="419">
        <f t="shared" si="53"/>
        <v>2100000000</v>
      </c>
      <c r="AM14" s="440">
        <f t="shared" si="27"/>
        <v>2205000000</v>
      </c>
      <c r="AN14" s="431">
        <f t="shared" ref="AN14:AN70" si="56">+AE14*1.05</f>
        <v>0</v>
      </c>
      <c r="AO14" s="366">
        <f t="shared" si="15"/>
        <v>0</v>
      </c>
      <c r="AP14" s="366">
        <f t="shared" si="16"/>
        <v>0</v>
      </c>
      <c r="AQ14" s="366">
        <f t="shared" si="17"/>
        <v>0</v>
      </c>
      <c r="AR14" s="366">
        <f t="shared" si="18"/>
        <v>0</v>
      </c>
      <c r="AS14" s="366">
        <f t="shared" si="19"/>
        <v>0</v>
      </c>
      <c r="AT14" s="366">
        <f t="shared" si="20"/>
        <v>0</v>
      </c>
      <c r="AU14" s="365">
        <f t="shared" si="21"/>
        <v>2205000000</v>
      </c>
    </row>
    <row r="15" spans="1:47" ht="19.149999999999999">
      <c r="A15" s="693"/>
      <c r="B15" s="695"/>
      <c r="C15" s="695"/>
      <c r="D15" s="695"/>
      <c r="E15" s="695"/>
      <c r="F15" s="695"/>
      <c r="G15" s="291">
        <v>4003047</v>
      </c>
      <c r="H15" s="292" t="s">
        <v>389</v>
      </c>
      <c r="I15" s="291">
        <v>400304701</v>
      </c>
      <c r="J15" s="292" t="s">
        <v>390</v>
      </c>
      <c r="K15" s="404">
        <f t="shared" si="22"/>
        <v>19826575000</v>
      </c>
      <c r="L15" s="404">
        <f t="shared" si="0"/>
        <v>4600000000</v>
      </c>
      <c r="M15" s="366"/>
      <c r="N15" s="366"/>
      <c r="O15" s="366"/>
      <c r="P15" s="366">
        <v>4600000000</v>
      </c>
      <c r="Q15" s="366"/>
      <c r="R15" s="366"/>
      <c r="S15" s="366"/>
      <c r="T15" s="419"/>
      <c r="U15" s="440">
        <f t="shared" si="23"/>
        <v>4830000000</v>
      </c>
      <c r="V15" s="431">
        <f t="shared" si="54"/>
        <v>0</v>
      </c>
      <c r="W15" s="366">
        <f t="shared" si="40"/>
        <v>0</v>
      </c>
      <c r="X15" s="366">
        <f t="shared" si="41"/>
        <v>0</v>
      </c>
      <c r="Y15" s="366">
        <f t="shared" si="42"/>
        <v>4830000000</v>
      </c>
      <c r="Z15" s="366">
        <f t="shared" si="43"/>
        <v>0</v>
      </c>
      <c r="AA15" s="366">
        <f t="shared" si="44"/>
        <v>0</v>
      </c>
      <c r="AB15" s="366">
        <f t="shared" si="45"/>
        <v>0</v>
      </c>
      <c r="AC15" s="419">
        <f t="shared" si="46"/>
        <v>0</v>
      </c>
      <c r="AD15" s="440">
        <f t="shared" si="25"/>
        <v>5071500000</v>
      </c>
      <c r="AE15" s="431">
        <f t="shared" si="55"/>
        <v>0</v>
      </c>
      <c r="AF15" s="366">
        <f t="shared" si="47"/>
        <v>0</v>
      </c>
      <c r="AG15" s="366">
        <f t="shared" si="48"/>
        <v>0</v>
      </c>
      <c r="AH15" s="366">
        <f t="shared" si="49"/>
        <v>5071500000</v>
      </c>
      <c r="AI15" s="366">
        <f t="shared" si="50"/>
        <v>0</v>
      </c>
      <c r="AJ15" s="366">
        <f t="shared" si="51"/>
        <v>0</v>
      </c>
      <c r="AK15" s="366">
        <f t="shared" si="52"/>
        <v>0</v>
      </c>
      <c r="AL15" s="419">
        <f t="shared" si="53"/>
        <v>0</v>
      </c>
      <c r="AM15" s="440">
        <f t="shared" si="27"/>
        <v>5325075000</v>
      </c>
      <c r="AN15" s="431">
        <f t="shared" si="56"/>
        <v>0</v>
      </c>
      <c r="AO15" s="366">
        <f t="shared" si="15"/>
        <v>0</v>
      </c>
      <c r="AP15" s="366">
        <f t="shared" si="16"/>
        <v>0</v>
      </c>
      <c r="AQ15" s="366">
        <f t="shared" si="17"/>
        <v>5325075000</v>
      </c>
      <c r="AR15" s="366">
        <f t="shared" si="18"/>
        <v>0</v>
      </c>
      <c r="AS15" s="366">
        <f t="shared" si="19"/>
        <v>0</v>
      </c>
      <c r="AT15" s="366">
        <f t="shared" si="20"/>
        <v>0</v>
      </c>
      <c r="AU15" s="365">
        <f t="shared" si="21"/>
        <v>0</v>
      </c>
    </row>
    <row r="16" spans="1:47" s="248" customFormat="1">
      <c r="A16" s="693"/>
      <c r="B16" s="695"/>
      <c r="C16" s="695"/>
      <c r="D16" s="695"/>
      <c r="E16" s="695"/>
      <c r="F16" s="695"/>
      <c r="G16" s="291" t="s">
        <v>893</v>
      </c>
      <c r="H16" s="292" t="s">
        <v>894</v>
      </c>
      <c r="I16" s="291" t="s">
        <v>895</v>
      </c>
      <c r="J16" s="292" t="s">
        <v>894</v>
      </c>
      <c r="K16" s="404">
        <f t="shared" si="22"/>
        <v>2086853364</v>
      </c>
      <c r="L16" s="404">
        <f t="shared" si="0"/>
        <v>0</v>
      </c>
      <c r="M16" s="366"/>
      <c r="N16" s="366"/>
      <c r="O16" s="366"/>
      <c r="P16" s="366"/>
      <c r="Q16" s="366"/>
      <c r="R16" s="366"/>
      <c r="S16" s="366"/>
      <c r="T16" s="419"/>
      <c r="U16" s="440">
        <f t="shared" si="23"/>
        <v>0</v>
      </c>
      <c r="V16" s="431">
        <f t="shared" si="54"/>
        <v>0</v>
      </c>
      <c r="W16" s="366">
        <f t="shared" si="40"/>
        <v>0</v>
      </c>
      <c r="X16" s="366">
        <f t="shared" si="41"/>
        <v>0</v>
      </c>
      <c r="Y16" s="366">
        <f t="shared" si="42"/>
        <v>0</v>
      </c>
      <c r="Z16" s="366">
        <f t="shared" si="43"/>
        <v>0</v>
      </c>
      <c r="AA16" s="366">
        <f t="shared" si="44"/>
        <v>0</v>
      </c>
      <c r="AB16" s="366">
        <f t="shared" si="45"/>
        <v>0</v>
      </c>
      <c r="AC16" s="419">
        <f t="shared" si="46"/>
        <v>0</v>
      </c>
      <c r="AD16" s="440">
        <f t="shared" si="25"/>
        <v>834741346</v>
      </c>
      <c r="AE16" s="431">
        <f t="shared" si="55"/>
        <v>0</v>
      </c>
      <c r="AF16" s="366">
        <f t="shared" si="47"/>
        <v>0</v>
      </c>
      <c r="AG16" s="366">
        <f t="shared" si="48"/>
        <v>0</v>
      </c>
      <c r="AH16" s="366">
        <f t="shared" si="49"/>
        <v>0</v>
      </c>
      <c r="AI16" s="366">
        <f t="shared" si="50"/>
        <v>0</v>
      </c>
      <c r="AJ16" s="366">
        <f t="shared" si="51"/>
        <v>0</v>
      </c>
      <c r="AK16" s="366">
        <v>834741346</v>
      </c>
      <c r="AL16" s="419">
        <f t="shared" si="53"/>
        <v>0</v>
      </c>
      <c r="AM16" s="440">
        <f t="shared" si="27"/>
        <v>1252112018</v>
      </c>
      <c r="AN16" s="431">
        <f t="shared" si="56"/>
        <v>0</v>
      </c>
      <c r="AO16" s="366">
        <f t="shared" si="15"/>
        <v>0</v>
      </c>
      <c r="AP16" s="366">
        <f t="shared" si="16"/>
        <v>0</v>
      </c>
      <c r="AQ16" s="366">
        <f t="shared" si="17"/>
        <v>0</v>
      </c>
      <c r="AR16" s="366">
        <f t="shared" si="18"/>
        <v>0</v>
      </c>
      <c r="AS16" s="366">
        <f t="shared" si="19"/>
        <v>0</v>
      </c>
      <c r="AT16" s="366">
        <v>1252112018</v>
      </c>
      <c r="AU16" s="365">
        <f t="shared" si="21"/>
        <v>0</v>
      </c>
    </row>
    <row r="17" spans="1:47" s="248" customFormat="1">
      <c r="A17" s="693"/>
      <c r="B17" s="695"/>
      <c r="C17" s="695"/>
      <c r="D17" s="695"/>
      <c r="E17" s="695"/>
      <c r="F17" s="695"/>
      <c r="G17" s="291" t="s">
        <v>896</v>
      </c>
      <c r="H17" s="292" t="s">
        <v>897</v>
      </c>
      <c r="I17" s="291" t="s">
        <v>898</v>
      </c>
      <c r="J17" s="292" t="s">
        <v>899</v>
      </c>
      <c r="K17" s="404">
        <f t="shared" si="22"/>
        <v>6000000000</v>
      </c>
      <c r="L17" s="404">
        <f t="shared" si="0"/>
        <v>0</v>
      </c>
      <c r="M17" s="366"/>
      <c r="N17" s="366"/>
      <c r="O17" s="366"/>
      <c r="P17" s="366"/>
      <c r="Q17" s="366"/>
      <c r="R17" s="366"/>
      <c r="S17" s="366"/>
      <c r="T17" s="419"/>
      <c r="U17" s="440">
        <f t="shared" si="23"/>
        <v>2000000000</v>
      </c>
      <c r="V17" s="431">
        <f t="shared" si="54"/>
        <v>0</v>
      </c>
      <c r="W17" s="366">
        <f t="shared" si="40"/>
        <v>0</v>
      </c>
      <c r="X17" s="366">
        <f t="shared" si="41"/>
        <v>0</v>
      </c>
      <c r="Y17" s="366">
        <f t="shared" si="42"/>
        <v>0</v>
      </c>
      <c r="Z17" s="366">
        <f t="shared" si="43"/>
        <v>0</v>
      </c>
      <c r="AA17" s="366">
        <f t="shared" si="44"/>
        <v>0</v>
      </c>
      <c r="AB17" s="366">
        <f t="shared" si="45"/>
        <v>0</v>
      </c>
      <c r="AC17" s="419">
        <v>2000000000</v>
      </c>
      <c r="AD17" s="440">
        <f t="shared" si="25"/>
        <v>4000000000</v>
      </c>
      <c r="AE17" s="431">
        <f t="shared" si="55"/>
        <v>0</v>
      </c>
      <c r="AF17" s="366">
        <f t="shared" si="47"/>
        <v>0</v>
      </c>
      <c r="AG17" s="366">
        <f t="shared" si="48"/>
        <v>0</v>
      </c>
      <c r="AH17" s="366">
        <f t="shared" si="49"/>
        <v>0</v>
      </c>
      <c r="AI17" s="366">
        <f t="shared" si="50"/>
        <v>0</v>
      </c>
      <c r="AJ17" s="366">
        <f t="shared" si="51"/>
        <v>0</v>
      </c>
      <c r="AK17" s="366">
        <f t="shared" si="52"/>
        <v>0</v>
      </c>
      <c r="AL17" s="419">
        <v>4000000000</v>
      </c>
      <c r="AM17" s="440">
        <f t="shared" si="27"/>
        <v>0</v>
      </c>
      <c r="AN17" s="431">
        <f t="shared" si="56"/>
        <v>0</v>
      </c>
      <c r="AO17" s="366">
        <f t="shared" si="15"/>
        <v>0</v>
      </c>
      <c r="AP17" s="366">
        <f t="shared" si="16"/>
        <v>0</v>
      </c>
      <c r="AQ17" s="366">
        <f t="shared" si="17"/>
        <v>0</v>
      </c>
      <c r="AR17" s="366">
        <f t="shared" si="18"/>
        <v>0</v>
      </c>
      <c r="AS17" s="366">
        <f t="shared" si="19"/>
        <v>0</v>
      </c>
      <c r="AT17" s="366">
        <f t="shared" si="20"/>
        <v>0</v>
      </c>
      <c r="AU17" s="365"/>
    </row>
    <row r="18" spans="1:47" s="248" customFormat="1">
      <c r="A18" s="693"/>
      <c r="B18" s="695"/>
      <c r="C18" s="695"/>
      <c r="D18" s="695"/>
      <c r="E18" s="695"/>
      <c r="F18" s="695"/>
      <c r="G18" s="291">
        <v>4003018</v>
      </c>
      <c r="H18" s="292" t="s">
        <v>395</v>
      </c>
      <c r="I18" s="291">
        <v>400301800</v>
      </c>
      <c r="J18" s="292" t="s">
        <v>395</v>
      </c>
      <c r="K18" s="404">
        <f t="shared" si="22"/>
        <v>6000000000</v>
      </c>
      <c r="L18" s="404">
        <f t="shared" si="0"/>
        <v>0</v>
      </c>
      <c r="M18" s="366"/>
      <c r="N18" s="366"/>
      <c r="O18" s="366"/>
      <c r="P18" s="366"/>
      <c r="Q18" s="366"/>
      <c r="R18" s="366"/>
      <c r="S18" s="366"/>
      <c r="T18" s="419"/>
      <c r="U18" s="440">
        <f t="shared" si="23"/>
        <v>2000000000</v>
      </c>
      <c r="V18" s="431">
        <f t="shared" si="54"/>
        <v>0</v>
      </c>
      <c r="W18" s="366">
        <f t="shared" si="40"/>
        <v>0</v>
      </c>
      <c r="X18" s="366">
        <f t="shared" si="41"/>
        <v>0</v>
      </c>
      <c r="Y18" s="366">
        <f t="shared" si="42"/>
        <v>0</v>
      </c>
      <c r="Z18" s="366">
        <f t="shared" si="43"/>
        <v>0</v>
      </c>
      <c r="AA18" s="366">
        <f t="shared" si="44"/>
        <v>0</v>
      </c>
      <c r="AB18" s="366">
        <f t="shared" si="45"/>
        <v>0</v>
      </c>
      <c r="AC18" s="419">
        <v>2000000000</v>
      </c>
      <c r="AD18" s="440">
        <f t="shared" si="25"/>
        <v>4000000000</v>
      </c>
      <c r="AE18" s="431">
        <f t="shared" si="55"/>
        <v>0</v>
      </c>
      <c r="AF18" s="366">
        <f t="shared" si="47"/>
        <v>0</v>
      </c>
      <c r="AG18" s="366">
        <f t="shared" si="48"/>
        <v>0</v>
      </c>
      <c r="AH18" s="366">
        <f t="shared" si="49"/>
        <v>0</v>
      </c>
      <c r="AI18" s="366">
        <f t="shared" si="50"/>
        <v>0</v>
      </c>
      <c r="AJ18" s="366">
        <f t="shared" si="51"/>
        <v>0</v>
      </c>
      <c r="AK18" s="366">
        <f t="shared" si="52"/>
        <v>0</v>
      </c>
      <c r="AL18" s="419">
        <v>4000000000</v>
      </c>
      <c r="AM18" s="440">
        <f t="shared" si="27"/>
        <v>0</v>
      </c>
      <c r="AN18" s="431">
        <f t="shared" si="56"/>
        <v>0</v>
      </c>
      <c r="AO18" s="366">
        <f t="shared" si="15"/>
        <v>0</v>
      </c>
      <c r="AP18" s="366">
        <f t="shared" si="16"/>
        <v>0</v>
      </c>
      <c r="AQ18" s="366">
        <f t="shared" si="17"/>
        <v>0</v>
      </c>
      <c r="AR18" s="366">
        <f t="shared" si="18"/>
        <v>0</v>
      </c>
      <c r="AS18" s="366">
        <f t="shared" si="19"/>
        <v>0</v>
      </c>
      <c r="AT18" s="366">
        <f t="shared" si="20"/>
        <v>0</v>
      </c>
      <c r="AU18" s="365"/>
    </row>
    <row r="19" spans="1:47" s="248" customFormat="1" ht="19.149999999999999">
      <c r="A19" s="693"/>
      <c r="B19" s="695"/>
      <c r="C19" s="695"/>
      <c r="D19" s="695"/>
      <c r="E19" s="695"/>
      <c r="F19" s="695"/>
      <c r="G19" s="291">
        <v>4003044</v>
      </c>
      <c r="H19" s="292" t="s">
        <v>396</v>
      </c>
      <c r="I19" s="291">
        <v>400304402</v>
      </c>
      <c r="J19" s="292" t="s">
        <v>397</v>
      </c>
      <c r="K19" s="404">
        <f t="shared" si="22"/>
        <v>2500000000</v>
      </c>
      <c r="L19" s="404">
        <f t="shared" si="0"/>
        <v>0</v>
      </c>
      <c r="M19" s="366"/>
      <c r="N19" s="366"/>
      <c r="O19" s="366"/>
      <c r="P19" s="366"/>
      <c r="Q19" s="366"/>
      <c r="R19" s="366"/>
      <c r="S19" s="366"/>
      <c r="T19" s="419"/>
      <c r="U19" s="440">
        <f t="shared" si="23"/>
        <v>1000000000</v>
      </c>
      <c r="V19" s="431">
        <f t="shared" si="54"/>
        <v>0</v>
      </c>
      <c r="W19" s="366">
        <f t="shared" si="40"/>
        <v>0</v>
      </c>
      <c r="X19" s="366">
        <f t="shared" si="41"/>
        <v>0</v>
      </c>
      <c r="Y19" s="366">
        <f t="shared" si="42"/>
        <v>0</v>
      </c>
      <c r="Z19" s="366">
        <f t="shared" si="43"/>
        <v>0</v>
      </c>
      <c r="AA19" s="366">
        <f t="shared" si="44"/>
        <v>0</v>
      </c>
      <c r="AB19" s="366">
        <f t="shared" si="45"/>
        <v>0</v>
      </c>
      <c r="AC19" s="419">
        <v>1000000000</v>
      </c>
      <c r="AD19" s="440">
        <f t="shared" si="25"/>
        <v>1500000000</v>
      </c>
      <c r="AE19" s="431">
        <f t="shared" si="55"/>
        <v>0</v>
      </c>
      <c r="AF19" s="366">
        <f t="shared" si="47"/>
        <v>0</v>
      </c>
      <c r="AG19" s="366">
        <f t="shared" si="48"/>
        <v>0</v>
      </c>
      <c r="AH19" s="366">
        <f t="shared" si="49"/>
        <v>0</v>
      </c>
      <c r="AI19" s="366">
        <f t="shared" si="50"/>
        <v>0</v>
      </c>
      <c r="AJ19" s="366">
        <f t="shared" si="51"/>
        <v>0</v>
      </c>
      <c r="AK19" s="366">
        <f t="shared" si="52"/>
        <v>0</v>
      </c>
      <c r="AL19" s="419">
        <v>1500000000</v>
      </c>
      <c r="AM19" s="440">
        <f t="shared" si="27"/>
        <v>0</v>
      </c>
      <c r="AN19" s="431">
        <f t="shared" si="56"/>
        <v>0</v>
      </c>
      <c r="AO19" s="366">
        <f t="shared" si="15"/>
        <v>0</v>
      </c>
      <c r="AP19" s="366">
        <f t="shared" si="16"/>
        <v>0</v>
      </c>
      <c r="AQ19" s="366">
        <f t="shared" si="17"/>
        <v>0</v>
      </c>
      <c r="AR19" s="366">
        <f t="shared" si="18"/>
        <v>0</v>
      </c>
      <c r="AS19" s="366">
        <f t="shared" si="19"/>
        <v>0</v>
      </c>
      <c r="AT19" s="366">
        <f t="shared" si="20"/>
        <v>0</v>
      </c>
      <c r="AU19" s="365"/>
    </row>
    <row r="20" spans="1:47">
      <c r="A20" s="693"/>
      <c r="B20" s="695"/>
      <c r="C20" s="695"/>
      <c r="D20" s="695"/>
      <c r="E20" s="695"/>
      <c r="F20" s="695"/>
      <c r="G20" s="291">
        <v>4003010</v>
      </c>
      <c r="H20" s="292" t="s">
        <v>1575</v>
      </c>
      <c r="I20" s="291">
        <v>400301000</v>
      </c>
      <c r="J20" s="292" t="s">
        <v>1576</v>
      </c>
      <c r="K20" s="404">
        <f t="shared" si="22"/>
        <v>6465187500</v>
      </c>
      <c r="L20" s="404">
        <f t="shared" si="0"/>
        <v>1500000000</v>
      </c>
      <c r="M20" s="366"/>
      <c r="N20" s="366"/>
      <c r="O20" s="366"/>
      <c r="P20" s="366">
        <v>1500000000</v>
      </c>
      <c r="Q20" s="366"/>
      <c r="R20" s="366"/>
      <c r="S20" s="366"/>
      <c r="T20" s="419"/>
      <c r="U20" s="440">
        <f t="shared" si="23"/>
        <v>1575000000</v>
      </c>
      <c r="V20" s="431">
        <f t="shared" si="54"/>
        <v>0</v>
      </c>
      <c r="W20" s="366">
        <f t="shared" si="40"/>
        <v>0</v>
      </c>
      <c r="X20" s="366">
        <f t="shared" si="41"/>
        <v>0</v>
      </c>
      <c r="Y20" s="366">
        <f t="shared" si="42"/>
        <v>1575000000</v>
      </c>
      <c r="Z20" s="366">
        <f t="shared" si="43"/>
        <v>0</v>
      </c>
      <c r="AA20" s="366">
        <f t="shared" si="44"/>
        <v>0</v>
      </c>
      <c r="AB20" s="366">
        <f t="shared" si="45"/>
        <v>0</v>
      </c>
      <c r="AC20" s="419">
        <f t="shared" si="46"/>
        <v>0</v>
      </c>
      <c r="AD20" s="440">
        <f t="shared" si="25"/>
        <v>1653750000</v>
      </c>
      <c r="AE20" s="431">
        <f t="shared" si="55"/>
        <v>0</v>
      </c>
      <c r="AF20" s="366">
        <f t="shared" si="47"/>
        <v>0</v>
      </c>
      <c r="AG20" s="366">
        <f t="shared" si="48"/>
        <v>0</v>
      </c>
      <c r="AH20" s="366">
        <f t="shared" si="49"/>
        <v>1653750000</v>
      </c>
      <c r="AI20" s="366">
        <f t="shared" si="50"/>
        <v>0</v>
      </c>
      <c r="AJ20" s="366">
        <f t="shared" si="51"/>
        <v>0</v>
      </c>
      <c r="AK20" s="366">
        <f t="shared" si="52"/>
        <v>0</v>
      </c>
      <c r="AL20" s="419">
        <f t="shared" si="53"/>
        <v>0</v>
      </c>
      <c r="AM20" s="440">
        <f t="shared" si="27"/>
        <v>1736437500</v>
      </c>
      <c r="AN20" s="431">
        <f t="shared" si="56"/>
        <v>0</v>
      </c>
      <c r="AO20" s="366">
        <f t="shared" si="15"/>
        <v>0</v>
      </c>
      <c r="AP20" s="366">
        <f t="shared" si="16"/>
        <v>0</v>
      </c>
      <c r="AQ20" s="366">
        <f t="shared" si="17"/>
        <v>1736437500</v>
      </c>
      <c r="AR20" s="366">
        <f t="shared" si="18"/>
        <v>0</v>
      </c>
      <c r="AS20" s="366">
        <f t="shared" si="19"/>
        <v>0</v>
      </c>
      <c r="AT20" s="366">
        <f t="shared" si="20"/>
        <v>0</v>
      </c>
      <c r="AU20" s="365">
        <f t="shared" si="21"/>
        <v>0</v>
      </c>
    </row>
    <row r="21" spans="1:47" s="248" customFormat="1" ht="19.149999999999999">
      <c r="A21" s="693"/>
      <c r="B21" s="695"/>
      <c r="C21" s="695"/>
      <c r="D21" s="695"/>
      <c r="E21" s="695"/>
      <c r="F21" s="695"/>
      <c r="G21" s="291">
        <v>4003012</v>
      </c>
      <c r="H21" s="292" t="s">
        <v>708</v>
      </c>
      <c r="I21" s="291">
        <v>400301200</v>
      </c>
      <c r="J21" s="292" t="s">
        <v>708</v>
      </c>
      <c r="K21" s="404">
        <f t="shared" si="22"/>
        <v>10000000000</v>
      </c>
      <c r="L21" s="404">
        <f t="shared" si="0"/>
        <v>0</v>
      </c>
      <c r="M21" s="366"/>
      <c r="N21" s="366"/>
      <c r="O21" s="366"/>
      <c r="P21" s="366"/>
      <c r="Q21" s="366"/>
      <c r="R21" s="366"/>
      <c r="S21" s="366"/>
      <c r="T21" s="419"/>
      <c r="U21" s="440">
        <f t="shared" si="23"/>
        <v>4000000000</v>
      </c>
      <c r="V21" s="431">
        <f t="shared" si="54"/>
        <v>0</v>
      </c>
      <c r="W21" s="366">
        <f t="shared" si="40"/>
        <v>0</v>
      </c>
      <c r="X21" s="366">
        <f t="shared" si="41"/>
        <v>0</v>
      </c>
      <c r="Y21" s="366">
        <f t="shared" si="42"/>
        <v>0</v>
      </c>
      <c r="Z21" s="366">
        <f t="shared" si="43"/>
        <v>0</v>
      </c>
      <c r="AA21" s="366">
        <f t="shared" si="44"/>
        <v>0</v>
      </c>
      <c r="AB21" s="366">
        <f t="shared" si="45"/>
        <v>0</v>
      </c>
      <c r="AC21" s="419">
        <v>4000000000</v>
      </c>
      <c r="AD21" s="440">
        <f t="shared" si="25"/>
        <v>6000000000</v>
      </c>
      <c r="AE21" s="431">
        <f t="shared" si="55"/>
        <v>0</v>
      </c>
      <c r="AF21" s="366">
        <f t="shared" si="47"/>
        <v>0</v>
      </c>
      <c r="AG21" s="366">
        <f t="shared" si="48"/>
        <v>0</v>
      </c>
      <c r="AH21" s="366">
        <f t="shared" si="49"/>
        <v>0</v>
      </c>
      <c r="AI21" s="366">
        <f t="shared" si="50"/>
        <v>0</v>
      </c>
      <c r="AJ21" s="366">
        <f t="shared" si="51"/>
        <v>0</v>
      </c>
      <c r="AK21" s="366">
        <f t="shared" si="52"/>
        <v>0</v>
      </c>
      <c r="AL21" s="419">
        <v>6000000000</v>
      </c>
      <c r="AM21" s="440">
        <f t="shared" si="27"/>
        <v>0</v>
      </c>
      <c r="AN21" s="431">
        <f t="shared" si="56"/>
        <v>0</v>
      </c>
      <c r="AO21" s="366">
        <f t="shared" si="15"/>
        <v>0</v>
      </c>
      <c r="AP21" s="366">
        <f t="shared" si="16"/>
        <v>0</v>
      </c>
      <c r="AQ21" s="366">
        <f t="shared" si="17"/>
        <v>0</v>
      </c>
      <c r="AR21" s="366">
        <f t="shared" si="18"/>
        <v>0</v>
      </c>
      <c r="AS21" s="366">
        <f t="shared" si="19"/>
        <v>0</v>
      </c>
      <c r="AT21" s="366">
        <f t="shared" si="20"/>
        <v>0</v>
      </c>
      <c r="AU21" s="365"/>
    </row>
    <row r="22" spans="1:47" ht="19.149999999999999">
      <c r="A22" s="693"/>
      <c r="B22" s="695"/>
      <c r="C22" s="695"/>
      <c r="D22" s="695"/>
      <c r="E22" s="695"/>
      <c r="F22" s="695"/>
      <c r="G22" s="291">
        <v>4003021</v>
      </c>
      <c r="H22" s="292" t="s">
        <v>274</v>
      </c>
      <c r="I22" s="291">
        <v>400302100</v>
      </c>
      <c r="J22" s="292" t="s">
        <v>275</v>
      </c>
      <c r="K22" s="404">
        <f t="shared" si="22"/>
        <v>215506250</v>
      </c>
      <c r="L22" s="404">
        <f t="shared" si="0"/>
        <v>50000000</v>
      </c>
      <c r="M22" s="366">
        <v>50000000</v>
      </c>
      <c r="N22" s="366"/>
      <c r="O22" s="366"/>
      <c r="P22" s="366"/>
      <c r="Q22" s="366"/>
      <c r="R22" s="366"/>
      <c r="S22" s="366"/>
      <c r="T22" s="419"/>
      <c r="U22" s="440">
        <f t="shared" si="23"/>
        <v>52500000</v>
      </c>
      <c r="V22" s="431">
        <f t="shared" si="54"/>
        <v>52500000</v>
      </c>
      <c r="W22" s="366">
        <f t="shared" si="40"/>
        <v>0</v>
      </c>
      <c r="X22" s="366">
        <f t="shared" si="41"/>
        <v>0</v>
      </c>
      <c r="Y22" s="366">
        <f t="shared" si="42"/>
        <v>0</v>
      </c>
      <c r="Z22" s="366">
        <f t="shared" si="43"/>
        <v>0</v>
      </c>
      <c r="AA22" s="366">
        <f t="shared" si="44"/>
        <v>0</v>
      </c>
      <c r="AB22" s="366">
        <f t="shared" si="45"/>
        <v>0</v>
      </c>
      <c r="AC22" s="419">
        <f t="shared" si="46"/>
        <v>0</v>
      </c>
      <c r="AD22" s="440">
        <f t="shared" si="25"/>
        <v>55125000</v>
      </c>
      <c r="AE22" s="431">
        <f t="shared" si="55"/>
        <v>55125000</v>
      </c>
      <c r="AF22" s="366">
        <f t="shared" si="47"/>
        <v>0</v>
      </c>
      <c r="AG22" s="366">
        <f t="shared" si="48"/>
        <v>0</v>
      </c>
      <c r="AH22" s="366">
        <f t="shared" si="49"/>
        <v>0</v>
      </c>
      <c r="AI22" s="366">
        <f t="shared" si="50"/>
        <v>0</v>
      </c>
      <c r="AJ22" s="366">
        <f t="shared" si="51"/>
        <v>0</v>
      </c>
      <c r="AK22" s="366">
        <f t="shared" si="52"/>
        <v>0</v>
      </c>
      <c r="AL22" s="419">
        <f t="shared" si="53"/>
        <v>0</v>
      </c>
      <c r="AM22" s="440">
        <f t="shared" si="27"/>
        <v>57881250</v>
      </c>
      <c r="AN22" s="431">
        <f t="shared" si="56"/>
        <v>57881250</v>
      </c>
      <c r="AO22" s="366">
        <f t="shared" si="15"/>
        <v>0</v>
      </c>
      <c r="AP22" s="366">
        <f t="shared" si="16"/>
        <v>0</v>
      </c>
      <c r="AQ22" s="366">
        <f t="shared" si="17"/>
        <v>0</v>
      </c>
      <c r="AR22" s="366">
        <f t="shared" si="18"/>
        <v>0</v>
      </c>
      <c r="AS22" s="366">
        <f t="shared" si="19"/>
        <v>0</v>
      </c>
      <c r="AT22" s="366">
        <f t="shared" si="20"/>
        <v>0</v>
      </c>
      <c r="AU22" s="365">
        <f t="shared" si="21"/>
        <v>0</v>
      </c>
    </row>
    <row r="23" spans="1:47" ht="28.9">
      <c r="A23" s="693"/>
      <c r="B23" s="695"/>
      <c r="C23" s="695">
        <v>23</v>
      </c>
      <c r="D23" s="695" t="s">
        <v>1476</v>
      </c>
      <c r="E23" s="695">
        <v>2301</v>
      </c>
      <c r="F23" s="695" t="s">
        <v>1577</v>
      </c>
      <c r="G23" s="291">
        <v>2301024</v>
      </c>
      <c r="H23" s="292" t="s">
        <v>650</v>
      </c>
      <c r="I23" s="291">
        <v>230102400</v>
      </c>
      <c r="J23" s="292" t="s">
        <v>1578</v>
      </c>
      <c r="K23" s="404">
        <f t="shared" si="22"/>
        <v>1293037500</v>
      </c>
      <c r="L23" s="404">
        <f t="shared" si="0"/>
        <v>300000000</v>
      </c>
      <c r="M23" s="366"/>
      <c r="N23" s="366"/>
      <c r="O23" s="366"/>
      <c r="P23" s="366"/>
      <c r="Q23" s="366"/>
      <c r="R23" s="366"/>
      <c r="S23" s="366"/>
      <c r="T23" s="419">
        <v>300000000</v>
      </c>
      <c r="U23" s="440">
        <f t="shared" si="23"/>
        <v>315000000</v>
      </c>
      <c r="V23" s="431">
        <f t="shared" si="54"/>
        <v>0</v>
      </c>
      <c r="W23" s="366">
        <f t="shared" si="40"/>
        <v>0</v>
      </c>
      <c r="X23" s="366">
        <f t="shared" si="41"/>
        <v>0</v>
      </c>
      <c r="Y23" s="366">
        <f t="shared" si="42"/>
        <v>0</v>
      </c>
      <c r="Z23" s="366">
        <f t="shared" si="43"/>
        <v>0</v>
      </c>
      <c r="AA23" s="366">
        <f t="shared" si="44"/>
        <v>0</v>
      </c>
      <c r="AB23" s="366">
        <f t="shared" si="45"/>
        <v>0</v>
      </c>
      <c r="AC23" s="419">
        <f t="shared" si="46"/>
        <v>315000000</v>
      </c>
      <c r="AD23" s="440">
        <f t="shared" si="25"/>
        <v>330750000</v>
      </c>
      <c r="AE23" s="431">
        <f t="shared" si="55"/>
        <v>0</v>
      </c>
      <c r="AF23" s="366">
        <f t="shared" si="47"/>
        <v>0</v>
      </c>
      <c r="AG23" s="366">
        <f t="shared" si="48"/>
        <v>0</v>
      </c>
      <c r="AH23" s="366">
        <f t="shared" si="49"/>
        <v>0</v>
      </c>
      <c r="AI23" s="366">
        <f t="shared" si="50"/>
        <v>0</v>
      </c>
      <c r="AJ23" s="366">
        <f t="shared" si="51"/>
        <v>0</v>
      </c>
      <c r="AK23" s="366">
        <f t="shared" si="52"/>
        <v>0</v>
      </c>
      <c r="AL23" s="419">
        <f t="shared" si="53"/>
        <v>330750000</v>
      </c>
      <c r="AM23" s="440">
        <f t="shared" si="27"/>
        <v>347287500</v>
      </c>
      <c r="AN23" s="431">
        <f t="shared" si="56"/>
        <v>0</v>
      </c>
      <c r="AO23" s="366">
        <f t="shared" si="15"/>
        <v>0</v>
      </c>
      <c r="AP23" s="366">
        <f t="shared" si="16"/>
        <v>0</v>
      </c>
      <c r="AQ23" s="366">
        <f t="shared" si="17"/>
        <v>0</v>
      </c>
      <c r="AR23" s="366">
        <f t="shared" si="18"/>
        <v>0</v>
      </c>
      <c r="AS23" s="366">
        <f t="shared" si="19"/>
        <v>0</v>
      </c>
      <c r="AT23" s="366">
        <f t="shared" si="20"/>
        <v>0</v>
      </c>
      <c r="AU23" s="365">
        <f t="shared" si="21"/>
        <v>347287500</v>
      </c>
    </row>
    <row r="24" spans="1:47" ht="19.149999999999999">
      <c r="A24" s="693"/>
      <c r="B24" s="695"/>
      <c r="C24" s="695"/>
      <c r="D24" s="695"/>
      <c r="E24" s="695"/>
      <c r="F24" s="695"/>
      <c r="G24" s="291">
        <v>2301024</v>
      </c>
      <c r="H24" s="292" t="s">
        <v>650</v>
      </c>
      <c r="I24" s="291">
        <v>230102404</v>
      </c>
      <c r="J24" s="292" t="s">
        <v>1579</v>
      </c>
      <c r="K24" s="404">
        <f t="shared" si="22"/>
        <v>862025000</v>
      </c>
      <c r="L24" s="404">
        <f t="shared" si="0"/>
        <v>200000000</v>
      </c>
      <c r="M24" s="366"/>
      <c r="N24" s="366"/>
      <c r="O24" s="366"/>
      <c r="P24" s="366"/>
      <c r="Q24" s="366"/>
      <c r="R24" s="366"/>
      <c r="S24" s="366"/>
      <c r="T24" s="419">
        <v>200000000</v>
      </c>
      <c r="U24" s="440">
        <f t="shared" si="23"/>
        <v>210000000</v>
      </c>
      <c r="V24" s="431">
        <f t="shared" si="54"/>
        <v>0</v>
      </c>
      <c r="W24" s="366">
        <f t="shared" si="40"/>
        <v>0</v>
      </c>
      <c r="X24" s="366">
        <f t="shared" si="41"/>
        <v>0</v>
      </c>
      <c r="Y24" s="366">
        <f t="shared" si="42"/>
        <v>0</v>
      </c>
      <c r="Z24" s="366">
        <f t="shared" si="43"/>
        <v>0</v>
      </c>
      <c r="AA24" s="366">
        <f t="shared" si="44"/>
        <v>0</v>
      </c>
      <c r="AB24" s="366">
        <f t="shared" si="45"/>
        <v>0</v>
      </c>
      <c r="AC24" s="419">
        <f t="shared" si="46"/>
        <v>210000000</v>
      </c>
      <c r="AD24" s="440">
        <f t="shared" si="25"/>
        <v>220500000</v>
      </c>
      <c r="AE24" s="431">
        <f t="shared" si="55"/>
        <v>0</v>
      </c>
      <c r="AF24" s="366">
        <f t="shared" si="47"/>
        <v>0</v>
      </c>
      <c r="AG24" s="366">
        <f t="shared" si="48"/>
        <v>0</v>
      </c>
      <c r="AH24" s="366">
        <f t="shared" si="49"/>
        <v>0</v>
      </c>
      <c r="AI24" s="366">
        <f t="shared" si="50"/>
        <v>0</v>
      </c>
      <c r="AJ24" s="366">
        <f t="shared" si="51"/>
        <v>0</v>
      </c>
      <c r="AK24" s="366">
        <f t="shared" si="52"/>
        <v>0</v>
      </c>
      <c r="AL24" s="419">
        <f t="shared" si="53"/>
        <v>220500000</v>
      </c>
      <c r="AM24" s="440">
        <f t="shared" si="27"/>
        <v>231525000</v>
      </c>
      <c r="AN24" s="431">
        <f t="shared" si="56"/>
        <v>0</v>
      </c>
      <c r="AO24" s="366">
        <f t="shared" si="15"/>
        <v>0</v>
      </c>
      <c r="AP24" s="366">
        <f t="shared" si="16"/>
        <v>0</v>
      </c>
      <c r="AQ24" s="366">
        <f t="shared" si="17"/>
        <v>0</v>
      </c>
      <c r="AR24" s="366">
        <f t="shared" si="18"/>
        <v>0</v>
      </c>
      <c r="AS24" s="366">
        <f t="shared" si="19"/>
        <v>0</v>
      </c>
      <c r="AT24" s="366">
        <f t="shared" si="20"/>
        <v>0</v>
      </c>
      <c r="AU24" s="365">
        <f t="shared" si="21"/>
        <v>231525000</v>
      </c>
    </row>
    <row r="25" spans="1:47" ht="19.149999999999999">
      <c r="A25" s="693"/>
      <c r="B25" s="695"/>
      <c r="C25" s="695"/>
      <c r="D25" s="695"/>
      <c r="E25" s="695"/>
      <c r="F25" s="695"/>
      <c r="G25" s="291">
        <v>2301076</v>
      </c>
      <c r="H25" s="292" t="s">
        <v>1580</v>
      </c>
      <c r="I25" s="291">
        <v>230107600</v>
      </c>
      <c r="J25" s="292" t="s">
        <v>1581</v>
      </c>
      <c r="K25" s="404">
        <f t="shared" si="22"/>
        <v>862025000</v>
      </c>
      <c r="L25" s="404">
        <f t="shared" si="0"/>
        <v>200000000</v>
      </c>
      <c r="M25" s="366"/>
      <c r="N25" s="366"/>
      <c r="O25" s="366"/>
      <c r="P25" s="366"/>
      <c r="Q25" s="366"/>
      <c r="R25" s="366"/>
      <c r="S25" s="366"/>
      <c r="T25" s="419">
        <v>200000000</v>
      </c>
      <c r="U25" s="440">
        <f t="shared" si="23"/>
        <v>210000000</v>
      </c>
      <c r="V25" s="431">
        <f t="shared" si="54"/>
        <v>0</v>
      </c>
      <c r="W25" s="366">
        <f t="shared" si="40"/>
        <v>0</v>
      </c>
      <c r="X25" s="366">
        <f t="shared" si="41"/>
        <v>0</v>
      </c>
      <c r="Y25" s="366">
        <f t="shared" si="42"/>
        <v>0</v>
      </c>
      <c r="Z25" s="366">
        <f t="shared" si="43"/>
        <v>0</v>
      </c>
      <c r="AA25" s="366">
        <f t="shared" si="44"/>
        <v>0</v>
      </c>
      <c r="AB25" s="366">
        <f t="shared" si="45"/>
        <v>0</v>
      </c>
      <c r="AC25" s="419">
        <f t="shared" si="46"/>
        <v>210000000</v>
      </c>
      <c r="AD25" s="440">
        <f t="shared" si="25"/>
        <v>220500000</v>
      </c>
      <c r="AE25" s="431">
        <f t="shared" si="55"/>
        <v>0</v>
      </c>
      <c r="AF25" s="366">
        <f t="shared" si="47"/>
        <v>0</v>
      </c>
      <c r="AG25" s="366">
        <f t="shared" si="48"/>
        <v>0</v>
      </c>
      <c r="AH25" s="366">
        <f t="shared" si="49"/>
        <v>0</v>
      </c>
      <c r="AI25" s="366">
        <f t="shared" si="50"/>
        <v>0</v>
      </c>
      <c r="AJ25" s="366">
        <f t="shared" si="51"/>
        <v>0</v>
      </c>
      <c r="AK25" s="366">
        <f t="shared" si="52"/>
        <v>0</v>
      </c>
      <c r="AL25" s="419">
        <f t="shared" si="53"/>
        <v>220500000</v>
      </c>
      <c r="AM25" s="440">
        <f t="shared" si="27"/>
        <v>231525000</v>
      </c>
      <c r="AN25" s="431">
        <f t="shared" si="56"/>
        <v>0</v>
      </c>
      <c r="AO25" s="366">
        <f t="shared" si="15"/>
        <v>0</v>
      </c>
      <c r="AP25" s="366">
        <f t="shared" si="16"/>
        <v>0</v>
      </c>
      <c r="AQ25" s="366">
        <f t="shared" si="17"/>
        <v>0</v>
      </c>
      <c r="AR25" s="366">
        <f t="shared" si="18"/>
        <v>0</v>
      </c>
      <c r="AS25" s="366">
        <f t="shared" si="19"/>
        <v>0</v>
      </c>
      <c r="AT25" s="366">
        <f t="shared" si="20"/>
        <v>0</v>
      </c>
      <c r="AU25" s="365">
        <f t="shared" si="21"/>
        <v>231525000</v>
      </c>
    </row>
    <row r="26" spans="1:47">
      <c r="A26" s="693"/>
      <c r="B26" s="695"/>
      <c r="C26" s="695"/>
      <c r="D26" s="695"/>
      <c r="E26" s="695"/>
      <c r="F26" s="695"/>
      <c r="G26" s="291" t="s">
        <v>814</v>
      </c>
      <c r="H26" s="292" t="s">
        <v>1217</v>
      </c>
      <c r="I26" s="291" t="s">
        <v>816</v>
      </c>
      <c r="J26" s="292" t="s">
        <v>817</v>
      </c>
      <c r="K26" s="404">
        <f t="shared" si="22"/>
        <v>1293037500</v>
      </c>
      <c r="L26" s="404">
        <f t="shared" si="0"/>
        <v>300000000</v>
      </c>
      <c r="M26" s="366"/>
      <c r="N26" s="366"/>
      <c r="O26" s="366"/>
      <c r="P26" s="366"/>
      <c r="Q26" s="366"/>
      <c r="R26" s="366"/>
      <c r="S26" s="366"/>
      <c r="T26" s="419">
        <v>300000000</v>
      </c>
      <c r="U26" s="440">
        <f t="shared" si="23"/>
        <v>315000000</v>
      </c>
      <c r="V26" s="431">
        <f t="shared" si="54"/>
        <v>0</v>
      </c>
      <c r="W26" s="366">
        <f t="shared" si="40"/>
        <v>0</v>
      </c>
      <c r="X26" s="366">
        <f t="shared" si="41"/>
        <v>0</v>
      </c>
      <c r="Y26" s="366">
        <f t="shared" si="42"/>
        <v>0</v>
      </c>
      <c r="Z26" s="366">
        <f t="shared" si="43"/>
        <v>0</v>
      </c>
      <c r="AA26" s="366">
        <f t="shared" si="44"/>
        <v>0</v>
      </c>
      <c r="AB26" s="366">
        <f t="shared" si="45"/>
        <v>0</v>
      </c>
      <c r="AC26" s="419">
        <f t="shared" si="46"/>
        <v>315000000</v>
      </c>
      <c r="AD26" s="440">
        <f t="shared" si="25"/>
        <v>330750000</v>
      </c>
      <c r="AE26" s="431">
        <f t="shared" si="55"/>
        <v>0</v>
      </c>
      <c r="AF26" s="366">
        <f t="shared" si="47"/>
        <v>0</v>
      </c>
      <c r="AG26" s="366">
        <f t="shared" si="48"/>
        <v>0</v>
      </c>
      <c r="AH26" s="366">
        <f t="shared" si="49"/>
        <v>0</v>
      </c>
      <c r="AI26" s="366">
        <f t="shared" si="50"/>
        <v>0</v>
      </c>
      <c r="AJ26" s="366">
        <f t="shared" si="51"/>
        <v>0</v>
      </c>
      <c r="AK26" s="366">
        <f t="shared" si="52"/>
        <v>0</v>
      </c>
      <c r="AL26" s="419">
        <f t="shared" si="53"/>
        <v>330750000</v>
      </c>
      <c r="AM26" s="440">
        <f t="shared" si="27"/>
        <v>347287500</v>
      </c>
      <c r="AN26" s="431">
        <f t="shared" si="56"/>
        <v>0</v>
      </c>
      <c r="AO26" s="366">
        <f t="shared" si="15"/>
        <v>0</v>
      </c>
      <c r="AP26" s="366">
        <f t="shared" si="16"/>
        <v>0</v>
      </c>
      <c r="AQ26" s="366">
        <f t="shared" si="17"/>
        <v>0</v>
      </c>
      <c r="AR26" s="366">
        <f t="shared" si="18"/>
        <v>0</v>
      </c>
      <c r="AS26" s="366">
        <f t="shared" si="19"/>
        <v>0</v>
      </c>
      <c r="AT26" s="366">
        <f t="shared" si="20"/>
        <v>0</v>
      </c>
      <c r="AU26" s="365">
        <f t="shared" si="21"/>
        <v>347287500</v>
      </c>
    </row>
    <row r="27" spans="1:47" ht="28.9">
      <c r="A27" s="693"/>
      <c r="B27" s="695"/>
      <c r="C27" s="695"/>
      <c r="D27" s="695"/>
      <c r="E27" s="695"/>
      <c r="F27" s="695"/>
      <c r="G27" s="291">
        <v>2301062</v>
      </c>
      <c r="H27" s="292" t="s">
        <v>1582</v>
      </c>
      <c r="I27" s="291">
        <v>230106206</v>
      </c>
      <c r="J27" s="292" t="s">
        <v>1583</v>
      </c>
      <c r="K27" s="404">
        <f t="shared" si="22"/>
        <v>3448100000</v>
      </c>
      <c r="L27" s="404">
        <f t="shared" si="0"/>
        <v>800000000</v>
      </c>
      <c r="M27" s="366"/>
      <c r="N27" s="366"/>
      <c r="O27" s="366"/>
      <c r="P27" s="366"/>
      <c r="Q27" s="366"/>
      <c r="R27" s="366">
        <v>800000000</v>
      </c>
      <c r="S27" s="366"/>
      <c r="T27" s="419"/>
      <c r="U27" s="440">
        <f t="shared" si="23"/>
        <v>840000000</v>
      </c>
      <c r="V27" s="431">
        <f t="shared" si="54"/>
        <v>0</v>
      </c>
      <c r="W27" s="366">
        <f t="shared" si="40"/>
        <v>0</v>
      </c>
      <c r="X27" s="366">
        <f t="shared" si="41"/>
        <v>0</v>
      </c>
      <c r="Y27" s="366">
        <f t="shared" si="42"/>
        <v>0</v>
      </c>
      <c r="Z27" s="366">
        <f t="shared" si="43"/>
        <v>0</v>
      </c>
      <c r="AA27" s="366">
        <f t="shared" si="44"/>
        <v>840000000</v>
      </c>
      <c r="AB27" s="366">
        <f t="shared" si="45"/>
        <v>0</v>
      </c>
      <c r="AC27" s="419">
        <f t="shared" si="46"/>
        <v>0</v>
      </c>
      <c r="AD27" s="440">
        <f t="shared" si="25"/>
        <v>882000000</v>
      </c>
      <c r="AE27" s="431">
        <f t="shared" si="55"/>
        <v>0</v>
      </c>
      <c r="AF27" s="366">
        <f t="shared" si="47"/>
        <v>0</v>
      </c>
      <c r="AG27" s="366">
        <f t="shared" si="48"/>
        <v>0</v>
      </c>
      <c r="AH27" s="366">
        <f t="shared" si="49"/>
        <v>0</v>
      </c>
      <c r="AI27" s="366">
        <f t="shared" si="50"/>
        <v>0</v>
      </c>
      <c r="AJ27" s="366">
        <f t="shared" si="51"/>
        <v>882000000</v>
      </c>
      <c r="AK27" s="366">
        <f t="shared" si="52"/>
        <v>0</v>
      </c>
      <c r="AL27" s="419">
        <f t="shared" si="53"/>
        <v>0</v>
      </c>
      <c r="AM27" s="440">
        <f t="shared" si="27"/>
        <v>926100000</v>
      </c>
      <c r="AN27" s="431">
        <f t="shared" si="56"/>
        <v>0</v>
      </c>
      <c r="AO27" s="366">
        <f t="shared" si="15"/>
        <v>0</v>
      </c>
      <c r="AP27" s="366">
        <f t="shared" si="16"/>
        <v>0</v>
      </c>
      <c r="AQ27" s="366">
        <f t="shared" si="17"/>
        <v>0</v>
      </c>
      <c r="AR27" s="366">
        <f t="shared" si="18"/>
        <v>0</v>
      </c>
      <c r="AS27" s="366">
        <f t="shared" si="19"/>
        <v>926100000</v>
      </c>
      <c r="AT27" s="366">
        <f t="shared" si="20"/>
        <v>0</v>
      </c>
      <c r="AU27" s="365">
        <f t="shared" si="21"/>
        <v>0</v>
      </c>
    </row>
    <row r="28" spans="1:47" ht="38.450000000000003">
      <c r="A28" s="693"/>
      <c r="B28" s="695"/>
      <c r="C28" s="695">
        <v>39</v>
      </c>
      <c r="D28" s="695" t="s">
        <v>1584</v>
      </c>
      <c r="E28" s="695">
        <v>3906</v>
      </c>
      <c r="F28" s="695" t="s">
        <v>1585</v>
      </c>
      <c r="G28" s="291">
        <v>3906005</v>
      </c>
      <c r="H28" s="292" t="s">
        <v>1586</v>
      </c>
      <c r="I28" s="291" t="s">
        <v>1587</v>
      </c>
      <c r="J28" s="292" t="s">
        <v>1588</v>
      </c>
      <c r="K28" s="404">
        <f t="shared" si="22"/>
        <v>215506250</v>
      </c>
      <c r="L28" s="404">
        <f t="shared" si="0"/>
        <v>50000000</v>
      </c>
      <c r="M28" s="366"/>
      <c r="N28" s="366"/>
      <c r="O28" s="366"/>
      <c r="P28" s="366"/>
      <c r="Q28" s="366"/>
      <c r="R28" s="366"/>
      <c r="S28" s="366"/>
      <c r="T28" s="419">
        <v>50000000</v>
      </c>
      <c r="U28" s="440">
        <f t="shared" si="23"/>
        <v>52500000</v>
      </c>
      <c r="V28" s="431">
        <f t="shared" si="54"/>
        <v>0</v>
      </c>
      <c r="W28" s="366">
        <f t="shared" si="40"/>
        <v>0</v>
      </c>
      <c r="X28" s="366">
        <f t="shared" si="41"/>
        <v>0</v>
      </c>
      <c r="Y28" s="366">
        <f t="shared" si="42"/>
        <v>0</v>
      </c>
      <c r="Z28" s="366">
        <f t="shared" si="43"/>
        <v>0</v>
      </c>
      <c r="AA28" s="366">
        <f t="shared" si="44"/>
        <v>0</v>
      </c>
      <c r="AB28" s="366">
        <f t="shared" si="45"/>
        <v>0</v>
      </c>
      <c r="AC28" s="419">
        <f t="shared" si="46"/>
        <v>52500000</v>
      </c>
      <c r="AD28" s="440">
        <f t="shared" si="25"/>
        <v>55125000</v>
      </c>
      <c r="AE28" s="431">
        <f t="shared" si="55"/>
        <v>0</v>
      </c>
      <c r="AF28" s="366">
        <f t="shared" si="47"/>
        <v>0</v>
      </c>
      <c r="AG28" s="366">
        <f t="shared" si="48"/>
        <v>0</v>
      </c>
      <c r="AH28" s="366">
        <f t="shared" si="49"/>
        <v>0</v>
      </c>
      <c r="AI28" s="366">
        <f t="shared" si="50"/>
        <v>0</v>
      </c>
      <c r="AJ28" s="366">
        <f t="shared" si="51"/>
        <v>0</v>
      </c>
      <c r="AK28" s="366">
        <f t="shared" si="52"/>
        <v>0</v>
      </c>
      <c r="AL28" s="419">
        <f t="shared" si="53"/>
        <v>55125000</v>
      </c>
      <c r="AM28" s="440">
        <f t="shared" si="27"/>
        <v>57881250</v>
      </c>
      <c r="AN28" s="431">
        <f t="shared" si="56"/>
        <v>0</v>
      </c>
      <c r="AO28" s="366">
        <f t="shared" si="15"/>
        <v>0</v>
      </c>
      <c r="AP28" s="366">
        <f t="shared" si="16"/>
        <v>0</v>
      </c>
      <c r="AQ28" s="366">
        <f t="shared" si="17"/>
        <v>0</v>
      </c>
      <c r="AR28" s="366">
        <f t="shared" si="18"/>
        <v>0</v>
      </c>
      <c r="AS28" s="366">
        <f t="shared" si="19"/>
        <v>0</v>
      </c>
      <c r="AT28" s="366">
        <f t="shared" si="20"/>
        <v>0</v>
      </c>
      <c r="AU28" s="365">
        <f t="shared" si="21"/>
        <v>57881250</v>
      </c>
    </row>
    <row r="29" spans="1:47" ht="28.9">
      <c r="A29" s="693"/>
      <c r="B29" s="695"/>
      <c r="C29" s="695"/>
      <c r="D29" s="695"/>
      <c r="E29" s="695"/>
      <c r="F29" s="695"/>
      <c r="G29" s="291" t="s">
        <v>1589</v>
      </c>
      <c r="H29" s="292" t="s">
        <v>1590</v>
      </c>
      <c r="I29" s="291" t="s">
        <v>1591</v>
      </c>
      <c r="J29" s="292" t="s">
        <v>1592</v>
      </c>
      <c r="K29" s="404">
        <f t="shared" si="22"/>
        <v>215506250</v>
      </c>
      <c r="L29" s="404">
        <f t="shared" si="0"/>
        <v>50000000</v>
      </c>
      <c r="M29" s="366"/>
      <c r="N29" s="366"/>
      <c r="O29" s="366"/>
      <c r="P29" s="366"/>
      <c r="Q29" s="366"/>
      <c r="R29" s="366"/>
      <c r="S29" s="366"/>
      <c r="T29" s="419">
        <v>50000000</v>
      </c>
      <c r="U29" s="440">
        <f t="shared" si="23"/>
        <v>52500000</v>
      </c>
      <c r="V29" s="431">
        <f t="shared" si="54"/>
        <v>0</v>
      </c>
      <c r="W29" s="366">
        <f t="shared" si="40"/>
        <v>0</v>
      </c>
      <c r="X29" s="366">
        <f t="shared" si="41"/>
        <v>0</v>
      </c>
      <c r="Y29" s="366">
        <f t="shared" si="42"/>
        <v>0</v>
      </c>
      <c r="Z29" s="366">
        <f t="shared" si="43"/>
        <v>0</v>
      </c>
      <c r="AA29" s="366">
        <f t="shared" si="44"/>
        <v>0</v>
      </c>
      <c r="AB29" s="366">
        <f t="shared" si="45"/>
        <v>0</v>
      </c>
      <c r="AC29" s="419">
        <f t="shared" si="46"/>
        <v>52500000</v>
      </c>
      <c r="AD29" s="440">
        <f t="shared" si="25"/>
        <v>55125000</v>
      </c>
      <c r="AE29" s="431">
        <f t="shared" si="55"/>
        <v>0</v>
      </c>
      <c r="AF29" s="366">
        <f t="shared" si="47"/>
        <v>0</v>
      </c>
      <c r="AG29" s="366">
        <f t="shared" si="48"/>
        <v>0</v>
      </c>
      <c r="AH29" s="366">
        <f t="shared" si="49"/>
        <v>0</v>
      </c>
      <c r="AI29" s="366">
        <f t="shared" si="50"/>
        <v>0</v>
      </c>
      <c r="AJ29" s="366">
        <f t="shared" si="51"/>
        <v>0</v>
      </c>
      <c r="AK29" s="366">
        <f t="shared" si="52"/>
        <v>0</v>
      </c>
      <c r="AL29" s="419">
        <f t="shared" si="53"/>
        <v>55125000</v>
      </c>
      <c r="AM29" s="440">
        <f t="shared" si="27"/>
        <v>57881250</v>
      </c>
      <c r="AN29" s="431">
        <f t="shared" si="56"/>
        <v>0</v>
      </c>
      <c r="AO29" s="366">
        <f t="shared" si="15"/>
        <v>0</v>
      </c>
      <c r="AP29" s="366">
        <f t="shared" si="16"/>
        <v>0</v>
      </c>
      <c r="AQ29" s="366">
        <f t="shared" si="17"/>
        <v>0</v>
      </c>
      <c r="AR29" s="366">
        <f t="shared" si="18"/>
        <v>0</v>
      </c>
      <c r="AS29" s="366">
        <f t="shared" si="19"/>
        <v>0</v>
      </c>
      <c r="AT29" s="366">
        <f t="shared" si="20"/>
        <v>0</v>
      </c>
      <c r="AU29" s="365">
        <f t="shared" si="21"/>
        <v>57881250</v>
      </c>
    </row>
    <row r="30" spans="1:47" s="248" customFormat="1" ht="19.149999999999999">
      <c r="A30" s="693"/>
      <c r="B30" s="695" t="s">
        <v>1593</v>
      </c>
      <c r="C30" s="695">
        <v>21</v>
      </c>
      <c r="D30" s="695" t="s">
        <v>1594</v>
      </c>
      <c r="E30" s="695">
        <v>2102</v>
      </c>
      <c r="F30" s="695" t="s">
        <v>82</v>
      </c>
      <c r="G30" s="291">
        <v>2102058</v>
      </c>
      <c r="H30" s="292" t="s">
        <v>747</v>
      </c>
      <c r="I30" s="291">
        <v>210205800</v>
      </c>
      <c r="J30" s="292" t="s">
        <v>747</v>
      </c>
      <c r="K30" s="404">
        <f t="shared" si="22"/>
        <v>0</v>
      </c>
      <c r="L30" s="404">
        <f t="shared" si="0"/>
        <v>0</v>
      </c>
      <c r="M30" s="366"/>
      <c r="N30" s="366"/>
      <c r="O30" s="366"/>
      <c r="P30" s="366"/>
      <c r="Q30" s="366"/>
      <c r="R30" s="366"/>
      <c r="S30" s="366"/>
      <c r="T30" s="419"/>
      <c r="U30" s="440">
        <f t="shared" si="23"/>
        <v>0</v>
      </c>
      <c r="V30" s="431">
        <f t="shared" si="54"/>
        <v>0</v>
      </c>
      <c r="W30" s="366">
        <f t="shared" si="40"/>
        <v>0</v>
      </c>
      <c r="X30" s="366">
        <f t="shared" si="41"/>
        <v>0</v>
      </c>
      <c r="Y30" s="366">
        <f t="shared" si="42"/>
        <v>0</v>
      </c>
      <c r="Z30" s="366">
        <f t="shared" si="43"/>
        <v>0</v>
      </c>
      <c r="AA30" s="366">
        <f t="shared" si="44"/>
        <v>0</v>
      </c>
      <c r="AB30" s="366">
        <f t="shared" si="45"/>
        <v>0</v>
      </c>
      <c r="AC30" s="419">
        <f t="shared" si="46"/>
        <v>0</v>
      </c>
      <c r="AD30" s="440">
        <f t="shared" si="25"/>
        <v>0</v>
      </c>
      <c r="AE30" s="431">
        <f t="shared" si="55"/>
        <v>0</v>
      </c>
      <c r="AF30" s="366">
        <f t="shared" si="47"/>
        <v>0</v>
      </c>
      <c r="AG30" s="366">
        <f t="shared" si="48"/>
        <v>0</v>
      </c>
      <c r="AH30" s="366">
        <f t="shared" si="49"/>
        <v>0</v>
      </c>
      <c r="AI30" s="366">
        <f t="shared" si="50"/>
        <v>0</v>
      </c>
      <c r="AJ30" s="366">
        <f t="shared" si="51"/>
        <v>0</v>
      </c>
      <c r="AK30" s="366">
        <f t="shared" si="52"/>
        <v>0</v>
      </c>
      <c r="AL30" s="419">
        <f t="shared" si="53"/>
        <v>0</v>
      </c>
      <c r="AM30" s="440">
        <f t="shared" si="27"/>
        <v>0</v>
      </c>
      <c r="AN30" s="431">
        <f t="shared" si="56"/>
        <v>0</v>
      </c>
      <c r="AO30" s="366">
        <f t="shared" si="15"/>
        <v>0</v>
      </c>
      <c r="AP30" s="366">
        <f t="shared" si="16"/>
        <v>0</v>
      </c>
      <c r="AQ30" s="366">
        <f t="shared" si="17"/>
        <v>0</v>
      </c>
      <c r="AR30" s="366">
        <f t="shared" si="18"/>
        <v>0</v>
      </c>
      <c r="AS30" s="366">
        <f t="shared" si="19"/>
        <v>0</v>
      </c>
      <c r="AT30" s="366">
        <f t="shared" si="20"/>
        <v>0</v>
      </c>
      <c r="AU30" s="365">
        <f t="shared" si="21"/>
        <v>0</v>
      </c>
    </row>
    <row r="31" spans="1:47" s="248" customFormat="1" ht="19.149999999999999">
      <c r="A31" s="693"/>
      <c r="B31" s="695"/>
      <c r="C31" s="695"/>
      <c r="D31" s="695"/>
      <c r="E31" s="695"/>
      <c r="F31" s="695"/>
      <c r="G31" s="291">
        <v>2102038</v>
      </c>
      <c r="H31" s="292" t="s">
        <v>1595</v>
      </c>
      <c r="I31" s="291" t="s">
        <v>1596</v>
      </c>
      <c r="J31" s="292" t="s">
        <v>1595</v>
      </c>
      <c r="K31" s="404">
        <f t="shared" si="22"/>
        <v>3816817855</v>
      </c>
      <c r="L31" s="404">
        <f t="shared" si="0"/>
        <v>1004093122</v>
      </c>
      <c r="M31" s="366"/>
      <c r="N31" s="366"/>
      <c r="O31" s="366"/>
      <c r="P31" s="366"/>
      <c r="Q31" s="366"/>
      <c r="R31" s="366"/>
      <c r="S31" s="366">
        <v>1004093122</v>
      </c>
      <c r="T31" s="419"/>
      <c r="U31" s="440">
        <f t="shared" si="23"/>
        <v>1054771775</v>
      </c>
      <c r="V31" s="431">
        <f t="shared" si="54"/>
        <v>0</v>
      </c>
      <c r="W31" s="366">
        <f t="shared" si="40"/>
        <v>0</v>
      </c>
      <c r="X31" s="366">
        <f t="shared" si="41"/>
        <v>0</v>
      </c>
      <c r="Y31" s="366">
        <f t="shared" si="42"/>
        <v>0</v>
      </c>
      <c r="Z31" s="366">
        <f t="shared" si="43"/>
        <v>0</v>
      </c>
      <c r="AA31" s="366">
        <f t="shared" si="44"/>
        <v>0</v>
      </c>
      <c r="AB31" s="366">
        <v>1054771775</v>
      </c>
      <c r="AC31" s="419">
        <f t="shared" si="46"/>
        <v>0</v>
      </c>
      <c r="AD31" s="440">
        <f t="shared" si="25"/>
        <v>703181183</v>
      </c>
      <c r="AE31" s="431">
        <f t="shared" si="55"/>
        <v>0</v>
      </c>
      <c r="AF31" s="366">
        <f t="shared" si="47"/>
        <v>0</v>
      </c>
      <c r="AG31" s="366">
        <f t="shared" si="48"/>
        <v>0</v>
      </c>
      <c r="AH31" s="366">
        <f t="shared" si="49"/>
        <v>0</v>
      </c>
      <c r="AI31" s="366">
        <f t="shared" si="50"/>
        <v>0</v>
      </c>
      <c r="AJ31" s="366">
        <f t="shared" si="51"/>
        <v>0</v>
      </c>
      <c r="AK31" s="366">
        <v>703181183</v>
      </c>
      <c r="AL31" s="419">
        <f t="shared" si="53"/>
        <v>0</v>
      </c>
      <c r="AM31" s="440">
        <f t="shared" si="27"/>
        <v>1054771775</v>
      </c>
      <c r="AN31" s="431">
        <f t="shared" si="56"/>
        <v>0</v>
      </c>
      <c r="AO31" s="366">
        <f t="shared" si="15"/>
        <v>0</v>
      </c>
      <c r="AP31" s="366">
        <f t="shared" si="16"/>
        <v>0</v>
      </c>
      <c r="AQ31" s="366">
        <f t="shared" si="17"/>
        <v>0</v>
      </c>
      <c r="AR31" s="366">
        <f t="shared" si="18"/>
        <v>0</v>
      </c>
      <c r="AS31" s="366">
        <f t="shared" si="19"/>
        <v>0</v>
      </c>
      <c r="AT31" s="366">
        <v>1054771775</v>
      </c>
      <c r="AU31" s="365">
        <f t="shared" si="21"/>
        <v>0</v>
      </c>
    </row>
    <row r="32" spans="1:47" s="248" customFormat="1" ht="19.149999999999999">
      <c r="A32" s="693"/>
      <c r="B32" s="695"/>
      <c r="C32" s="695"/>
      <c r="D32" s="695"/>
      <c r="E32" s="695"/>
      <c r="F32" s="695"/>
      <c r="G32" s="291">
        <v>2102038</v>
      </c>
      <c r="H32" s="292" t="s">
        <v>1595</v>
      </c>
      <c r="I32" s="291" t="s">
        <v>1597</v>
      </c>
      <c r="J32" s="292" t="s">
        <v>1598</v>
      </c>
      <c r="K32" s="404">
        <f t="shared" si="22"/>
        <v>2155062500</v>
      </c>
      <c r="L32" s="404">
        <f t="shared" si="0"/>
        <v>500000000</v>
      </c>
      <c r="M32" s="366"/>
      <c r="N32" s="366"/>
      <c r="O32" s="366"/>
      <c r="P32" s="366"/>
      <c r="Q32" s="366"/>
      <c r="R32" s="366"/>
      <c r="S32" s="366"/>
      <c r="T32" s="419">
        <v>500000000</v>
      </c>
      <c r="U32" s="440">
        <f t="shared" si="23"/>
        <v>525000000</v>
      </c>
      <c r="V32" s="431">
        <f t="shared" si="54"/>
        <v>0</v>
      </c>
      <c r="W32" s="366">
        <f t="shared" si="40"/>
        <v>0</v>
      </c>
      <c r="X32" s="366">
        <f t="shared" si="41"/>
        <v>0</v>
      </c>
      <c r="Y32" s="366">
        <f t="shared" si="42"/>
        <v>0</v>
      </c>
      <c r="Z32" s="366">
        <f t="shared" si="43"/>
        <v>0</v>
      </c>
      <c r="AA32" s="366">
        <f t="shared" si="44"/>
        <v>0</v>
      </c>
      <c r="AB32" s="366">
        <f t="shared" si="45"/>
        <v>0</v>
      </c>
      <c r="AC32" s="419">
        <f t="shared" si="46"/>
        <v>525000000</v>
      </c>
      <c r="AD32" s="440">
        <f t="shared" si="25"/>
        <v>551250000</v>
      </c>
      <c r="AE32" s="431">
        <f t="shared" si="55"/>
        <v>0</v>
      </c>
      <c r="AF32" s="366">
        <f t="shared" si="47"/>
        <v>0</v>
      </c>
      <c r="AG32" s="366">
        <f t="shared" si="48"/>
        <v>0</v>
      </c>
      <c r="AH32" s="366">
        <f t="shared" si="49"/>
        <v>0</v>
      </c>
      <c r="AI32" s="366">
        <f t="shared" si="50"/>
        <v>0</v>
      </c>
      <c r="AJ32" s="366">
        <f t="shared" si="51"/>
        <v>0</v>
      </c>
      <c r="AK32" s="366">
        <f t="shared" si="52"/>
        <v>0</v>
      </c>
      <c r="AL32" s="419">
        <f t="shared" si="53"/>
        <v>551250000</v>
      </c>
      <c r="AM32" s="440">
        <f t="shared" si="27"/>
        <v>578812500</v>
      </c>
      <c r="AN32" s="431">
        <f t="shared" si="56"/>
        <v>0</v>
      </c>
      <c r="AO32" s="366">
        <f t="shared" si="15"/>
        <v>0</v>
      </c>
      <c r="AP32" s="366">
        <f t="shared" si="16"/>
        <v>0</v>
      </c>
      <c r="AQ32" s="366">
        <f t="shared" si="17"/>
        <v>0</v>
      </c>
      <c r="AR32" s="366">
        <f t="shared" si="18"/>
        <v>0</v>
      </c>
      <c r="AS32" s="366">
        <f t="shared" si="19"/>
        <v>0</v>
      </c>
      <c r="AT32" s="366">
        <f t="shared" si="20"/>
        <v>0</v>
      </c>
      <c r="AU32" s="365">
        <f t="shared" si="21"/>
        <v>578812500</v>
      </c>
    </row>
    <row r="33" spans="1:47" s="248" customFormat="1" ht="19.149999999999999">
      <c r="A33" s="693"/>
      <c r="B33" s="695"/>
      <c r="C33" s="695"/>
      <c r="D33" s="695"/>
      <c r="E33" s="695"/>
      <c r="F33" s="695"/>
      <c r="G33" s="291">
        <v>2102049</v>
      </c>
      <c r="H33" s="292" t="s">
        <v>1599</v>
      </c>
      <c r="I33" s="291" t="s">
        <v>1600</v>
      </c>
      <c r="J33" s="292" t="s">
        <v>1599</v>
      </c>
      <c r="K33" s="404">
        <f t="shared" si="22"/>
        <v>1576250000</v>
      </c>
      <c r="L33" s="404">
        <f t="shared" si="0"/>
        <v>0</v>
      </c>
      <c r="M33" s="366"/>
      <c r="N33" s="366"/>
      <c r="O33" s="366"/>
      <c r="P33" s="366"/>
      <c r="Q33" s="366"/>
      <c r="R33" s="366"/>
      <c r="S33" s="366"/>
      <c r="T33" s="419"/>
      <c r="U33" s="440">
        <f t="shared" si="23"/>
        <v>500000000</v>
      </c>
      <c r="V33" s="431">
        <f t="shared" si="54"/>
        <v>0</v>
      </c>
      <c r="W33" s="366">
        <f t="shared" si="40"/>
        <v>0</v>
      </c>
      <c r="X33" s="366">
        <f t="shared" si="41"/>
        <v>0</v>
      </c>
      <c r="Y33" s="366">
        <f t="shared" si="42"/>
        <v>0</v>
      </c>
      <c r="Z33" s="366">
        <f t="shared" si="43"/>
        <v>0</v>
      </c>
      <c r="AA33" s="366">
        <f t="shared" si="44"/>
        <v>0</v>
      </c>
      <c r="AB33" s="366">
        <f t="shared" si="45"/>
        <v>0</v>
      </c>
      <c r="AC33" s="419">
        <v>500000000</v>
      </c>
      <c r="AD33" s="440">
        <f t="shared" si="25"/>
        <v>525000000</v>
      </c>
      <c r="AE33" s="431">
        <f t="shared" si="55"/>
        <v>0</v>
      </c>
      <c r="AF33" s="366">
        <f t="shared" si="47"/>
        <v>0</v>
      </c>
      <c r="AG33" s="366">
        <f t="shared" si="48"/>
        <v>0</v>
      </c>
      <c r="AH33" s="366">
        <f t="shared" si="49"/>
        <v>0</v>
      </c>
      <c r="AI33" s="366">
        <f t="shared" si="50"/>
        <v>0</v>
      </c>
      <c r="AJ33" s="366">
        <f t="shared" si="51"/>
        <v>0</v>
      </c>
      <c r="AK33" s="366">
        <f t="shared" si="52"/>
        <v>0</v>
      </c>
      <c r="AL33" s="419">
        <f t="shared" si="53"/>
        <v>525000000</v>
      </c>
      <c r="AM33" s="440">
        <f t="shared" si="27"/>
        <v>551250000</v>
      </c>
      <c r="AN33" s="431">
        <f t="shared" si="56"/>
        <v>0</v>
      </c>
      <c r="AO33" s="366">
        <f t="shared" si="15"/>
        <v>0</v>
      </c>
      <c r="AP33" s="366">
        <f t="shared" si="16"/>
        <v>0</v>
      </c>
      <c r="AQ33" s="366">
        <f t="shared" si="17"/>
        <v>0</v>
      </c>
      <c r="AR33" s="366">
        <f t="shared" si="18"/>
        <v>0</v>
      </c>
      <c r="AS33" s="366">
        <f t="shared" si="19"/>
        <v>0</v>
      </c>
      <c r="AT33" s="366">
        <f t="shared" si="20"/>
        <v>0</v>
      </c>
      <c r="AU33" s="365">
        <f t="shared" si="21"/>
        <v>551250000</v>
      </c>
    </row>
    <row r="34" spans="1:47" ht="48">
      <c r="A34" s="693"/>
      <c r="B34" s="695"/>
      <c r="C34" s="291">
        <v>32</v>
      </c>
      <c r="D34" s="291" t="s">
        <v>1601</v>
      </c>
      <c r="E34" s="291">
        <v>3206</v>
      </c>
      <c r="F34" s="291" t="s">
        <v>1602</v>
      </c>
      <c r="G34" s="291">
        <v>3206016</v>
      </c>
      <c r="H34" s="292" t="s">
        <v>699</v>
      </c>
      <c r="I34" s="291">
        <v>320601600</v>
      </c>
      <c r="J34" s="292" t="s">
        <v>701</v>
      </c>
      <c r="K34" s="404">
        <f t="shared" si="22"/>
        <v>3152500000</v>
      </c>
      <c r="L34" s="404">
        <f t="shared" si="0"/>
        <v>0</v>
      </c>
      <c r="M34" s="366"/>
      <c r="N34" s="366"/>
      <c r="O34" s="366"/>
      <c r="P34" s="366"/>
      <c r="Q34" s="366"/>
      <c r="R34" s="366"/>
      <c r="S34" s="366"/>
      <c r="T34" s="419"/>
      <c r="U34" s="440">
        <f t="shared" si="23"/>
        <v>1000000000</v>
      </c>
      <c r="V34" s="431">
        <f t="shared" si="54"/>
        <v>0</v>
      </c>
      <c r="W34" s="366">
        <f t="shared" si="40"/>
        <v>0</v>
      </c>
      <c r="X34" s="366">
        <f t="shared" si="41"/>
        <v>0</v>
      </c>
      <c r="Y34" s="366">
        <f t="shared" si="42"/>
        <v>0</v>
      </c>
      <c r="Z34" s="366">
        <f t="shared" si="43"/>
        <v>0</v>
      </c>
      <c r="AA34" s="366">
        <f t="shared" si="44"/>
        <v>0</v>
      </c>
      <c r="AB34" s="366">
        <f t="shared" si="45"/>
        <v>0</v>
      </c>
      <c r="AC34" s="419">
        <v>1000000000</v>
      </c>
      <c r="AD34" s="440">
        <f t="shared" si="25"/>
        <v>1050000000</v>
      </c>
      <c r="AE34" s="431">
        <f t="shared" si="55"/>
        <v>0</v>
      </c>
      <c r="AF34" s="366">
        <f t="shared" si="47"/>
        <v>0</v>
      </c>
      <c r="AG34" s="366">
        <f t="shared" si="48"/>
        <v>0</v>
      </c>
      <c r="AH34" s="366">
        <f t="shared" si="49"/>
        <v>0</v>
      </c>
      <c r="AI34" s="366">
        <f t="shared" si="50"/>
        <v>0</v>
      </c>
      <c r="AJ34" s="366">
        <f t="shared" si="51"/>
        <v>0</v>
      </c>
      <c r="AK34" s="366">
        <f t="shared" si="52"/>
        <v>0</v>
      </c>
      <c r="AL34" s="419">
        <f t="shared" si="53"/>
        <v>1050000000</v>
      </c>
      <c r="AM34" s="440">
        <f t="shared" si="27"/>
        <v>1102500000</v>
      </c>
      <c r="AN34" s="431">
        <f t="shared" si="56"/>
        <v>0</v>
      </c>
      <c r="AO34" s="366">
        <f t="shared" si="15"/>
        <v>0</v>
      </c>
      <c r="AP34" s="366">
        <f t="shared" si="16"/>
        <v>0</v>
      </c>
      <c r="AQ34" s="366">
        <f t="shared" si="17"/>
        <v>0</v>
      </c>
      <c r="AR34" s="366">
        <f t="shared" si="18"/>
        <v>0</v>
      </c>
      <c r="AS34" s="366">
        <f t="shared" si="19"/>
        <v>0</v>
      </c>
      <c r="AT34" s="366">
        <f t="shared" si="20"/>
        <v>0</v>
      </c>
      <c r="AU34" s="365">
        <f t="shared" si="21"/>
        <v>1102500000</v>
      </c>
    </row>
    <row r="35" spans="1:47" ht="19.149999999999999">
      <c r="A35" s="693"/>
      <c r="B35" s="695" t="s">
        <v>1603</v>
      </c>
      <c r="C35" s="695" t="s">
        <v>1094</v>
      </c>
      <c r="D35" s="695" t="s">
        <v>1594</v>
      </c>
      <c r="E35" s="695" t="s">
        <v>1604</v>
      </c>
      <c r="F35" s="695" t="s">
        <v>1605</v>
      </c>
      <c r="G35" s="291" t="s">
        <v>1606</v>
      </c>
      <c r="H35" s="292" t="s">
        <v>1607</v>
      </c>
      <c r="I35" s="291" t="s">
        <v>1608</v>
      </c>
      <c r="J35" s="292" t="s">
        <v>1609</v>
      </c>
      <c r="K35" s="404">
        <f t="shared" si="22"/>
        <v>1293037500</v>
      </c>
      <c r="L35" s="404">
        <f t="shared" ref="L35:L62" si="57">SUM(M35:T35)</f>
        <v>300000000</v>
      </c>
      <c r="M35" s="366"/>
      <c r="N35" s="366"/>
      <c r="O35" s="366"/>
      <c r="P35" s="366"/>
      <c r="Q35" s="366"/>
      <c r="R35" s="366"/>
      <c r="S35" s="366"/>
      <c r="T35" s="419">
        <v>300000000</v>
      </c>
      <c r="U35" s="440">
        <f t="shared" si="23"/>
        <v>315000000</v>
      </c>
      <c r="V35" s="431">
        <f t="shared" si="54"/>
        <v>0</v>
      </c>
      <c r="W35" s="366">
        <f t="shared" si="40"/>
        <v>0</v>
      </c>
      <c r="X35" s="366">
        <f t="shared" si="41"/>
        <v>0</v>
      </c>
      <c r="Y35" s="366">
        <f t="shared" si="42"/>
        <v>0</v>
      </c>
      <c r="Z35" s="366">
        <f t="shared" si="43"/>
        <v>0</v>
      </c>
      <c r="AA35" s="366">
        <f t="shared" si="44"/>
        <v>0</v>
      </c>
      <c r="AB35" s="366">
        <f t="shared" si="45"/>
        <v>0</v>
      </c>
      <c r="AC35" s="419">
        <f t="shared" si="46"/>
        <v>315000000</v>
      </c>
      <c r="AD35" s="440">
        <f t="shared" si="25"/>
        <v>330750000</v>
      </c>
      <c r="AE35" s="431">
        <f t="shared" si="55"/>
        <v>0</v>
      </c>
      <c r="AF35" s="366">
        <f t="shared" si="47"/>
        <v>0</v>
      </c>
      <c r="AG35" s="366">
        <f t="shared" si="48"/>
        <v>0</v>
      </c>
      <c r="AH35" s="366">
        <f t="shared" si="49"/>
        <v>0</v>
      </c>
      <c r="AI35" s="366">
        <f t="shared" si="50"/>
        <v>0</v>
      </c>
      <c r="AJ35" s="366">
        <f t="shared" si="51"/>
        <v>0</v>
      </c>
      <c r="AK35" s="366">
        <f t="shared" si="52"/>
        <v>0</v>
      </c>
      <c r="AL35" s="419">
        <f t="shared" si="53"/>
        <v>330750000</v>
      </c>
      <c r="AM35" s="440">
        <f t="shared" si="27"/>
        <v>347287500</v>
      </c>
      <c r="AN35" s="431">
        <f t="shared" si="56"/>
        <v>0</v>
      </c>
      <c r="AO35" s="366">
        <f t="shared" si="15"/>
        <v>0</v>
      </c>
      <c r="AP35" s="366">
        <f t="shared" si="16"/>
        <v>0</v>
      </c>
      <c r="AQ35" s="366">
        <f t="shared" si="17"/>
        <v>0</v>
      </c>
      <c r="AR35" s="366">
        <f t="shared" si="18"/>
        <v>0</v>
      </c>
      <c r="AS35" s="366">
        <f t="shared" si="19"/>
        <v>0</v>
      </c>
      <c r="AT35" s="366">
        <f t="shared" si="20"/>
        <v>0</v>
      </c>
      <c r="AU35" s="365">
        <f t="shared" si="21"/>
        <v>347287500</v>
      </c>
    </row>
    <row r="36" spans="1:47" ht="19.899999999999999" thickBot="1">
      <c r="A36" s="722"/>
      <c r="B36" s="687"/>
      <c r="C36" s="687"/>
      <c r="D36" s="687"/>
      <c r="E36" s="687"/>
      <c r="F36" s="687"/>
      <c r="G36" s="296" t="s">
        <v>1610</v>
      </c>
      <c r="H36" s="367" t="s">
        <v>1611</v>
      </c>
      <c r="I36" s="296" t="s">
        <v>1612</v>
      </c>
      <c r="J36" s="367" t="s">
        <v>1613</v>
      </c>
      <c r="K36" s="405">
        <f t="shared" si="22"/>
        <v>1293037500</v>
      </c>
      <c r="L36" s="405">
        <f t="shared" si="57"/>
        <v>300000000</v>
      </c>
      <c r="M36" s="372"/>
      <c r="N36" s="372"/>
      <c r="O36" s="372"/>
      <c r="P36" s="372"/>
      <c r="Q36" s="372"/>
      <c r="R36" s="372"/>
      <c r="S36" s="372"/>
      <c r="T36" s="420">
        <v>300000000</v>
      </c>
      <c r="U36" s="441">
        <f t="shared" si="23"/>
        <v>315000000</v>
      </c>
      <c r="V36" s="432">
        <f t="shared" si="54"/>
        <v>0</v>
      </c>
      <c r="W36" s="372">
        <f t="shared" si="40"/>
        <v>0</v>
      </c>
      <c r="X36" s="372">
        <f t="shared" si="41"/>
        <v>0</v>
      </c>
      <c r="Y36" s="372">
        <f t="shared" si="42"/>
        <v>0</v>
      </c>
      <c r="Z36" s="372">
        <f t="shared" si="43"/>
        <v>0</v>
      </c>
      <c r="AA36" s="372">
        <f t="shared" si="44"/>
        <v>0</v>
      </c>
      <c r="AB36" s="372">
        <f t="shared" si="45"/>
        <v>0</v>
      </c>
      <c r="AC36" s="420">
        <f t="shared" si="46"/>
        <v>315000000</v>
      </c>
      <c r="AD36" s="441">
        <f t="shared" si="25"/>
        <v>330750000</v>
      </c>
      <c r="AE36" s="432">
        <f t="shared" si="55"/>
        <v>0</v>
      </c>
      <c r="AF36" s="372">
        <f t="shared" si="47"/>
        <v>0</v>
      </c>
      <c r="AG36" s="372">
        <f t="shared" si="48"/>
        <v>0</v>
      </c>
      <c r="AH36" s="372">
        <f t="shared" si="49"/>
        <v>0</v>
      </c>
      <c r="AI36" s="372">
        <f t="shared" si="50"/>
        <v>0</v>
      </c>
      <c r="AJ36" s="372">
        <f t="shared" si="51"/>
        <v>0</v>
      </c>
      <c r="AK36" s="372">
        <f t="shared" si="52"/>
        <v>0</v>
      </c>
      <c r="AL36" s="420">
        <f t="shared" si="53"/>
        <v>330750000</v>
      </c>
      <c r="AM36" s="441">
        <f t="shared" si="27"/>
        <v>347287500</v>
      </c>
      <c r="AN36" s="432">
        <f t="shared" si="56"/>
        <v>0</v>
      </c>
      <c r="AO36" s="372">
        <f t="shared" si="15"/>
        <v>0</v>
      </c>
      <c r="AP36" s="372">
        <f t="shared" si="16"/>
        <v>0</v>
      </c>
      <c r="AQ36" s="372">
        <f t="shared" si="17"/>
        <v>0</v>
      </c>
      <c r="AR36" s="372">
        <f t="shared" si="18"/>
        <v>0</v>
      </c>
      <c r="AS36" s="372">
        <f t="shared" si="19"/>
        <v>0</v>
      </c>
      <c r="AT36" s="372">
        <f t="shared" si="20"/>
        <v>0</v>
      </c>
      <c r="AU36" s="373">
        <f t="shared" si="21"/>
        <v>347287500</v>
      </c>
    </row>
    <row r="37" spans="1:47" s="248" customFormat="1">
      <c r="A37" s="683" t="s">
        <v>1614</v>
      </c>
      <c r="B37" s="724" t="s">
        <v>1615</v>
      </c>
      <c r="C37" s="724">
        <v>24</v>
      </c>
      <c r="D37" s="724" t="s">
        <v>1616</v>
      </c>
      <c r="E37" s="724">
        <v>2402</v>
      </c>
      <c r="F37" s="724" t="s">
        <v>1617</v>
      </c>
      <c r="G37" s="374">
        <v>2402001</v>
      </c>
      <c r="H37" s="375" t="s">
        <v>588</v>
      </c>
      <c r="I37" s="374" t="s">
        <v>1047</v>
      </c>
      <c r="J37" s="375" t="s">
        <v>589</v>
      </c>
      <c r="K37" s="403">
        <f t="shared" si="22"/>
        <v>6305000000</v>
      </c>
      <c r="L37" s="411">
        <f t="shared" si="57"/>
        <v>0</v>
      </c>
      <c r="M37" s="376"/>
      <c r="N37" s="376"/>
      <c r="O37" s="376"/>
      <c r="P37" s="376"/>
      <c r="Q37" s="376"/>
      <c r="R37" s="376"/>
      <c r="S37" s="376"/>
      <c r="T37" s="421"/>
      <c r="U37" s="438">
        <f t="shared" si="23"/>
        <v>2000000000</v>
      </c>
      <c r="V37" s="433">
        <f t="shared" si="54"/>
        <v>0</v>
      </c>
      <c r="W37" s="377">
        <f t="shared" si="40"/>
        <v>0</v>
      </c>
      <c r="X37" s="377">
        <f t="shared" si="41"/>
        <v>0</v>
      </c>
      <c r="Y37" s="377">
        <f t="shared" si="42"/>
        <v>0</v>
      </c>
      <c r="Z37" s="377">
        <f t="shared" si="43"/>
        <v>0</v>
      </c>
      <c r="AA37" s="377">
        <f t="shared" si="44"/>
        <v>0</v>
      </c>
      <c r="AB37" s="377">
        <f t="shared" si="45"/>
        <v>0</v>
      </c>
      <c r="AC37" s="415">
        <v>2000000000</v>
      </c>
      <c r="AD37" s="438">
        <f t="shared" si="25"/>
        <v>2100000000</v>
      </c>
      <c r="AE37" s="433">
        <f t="shared" si="55"/>
        <v>0</v>
      </c>
      <c r="AF37" s="377">
        <f t="shared" si="47"/>
        <v>0</v>
      </c>
      <c r="AG37" s="377">
        <f t="shared" si="48"/>
        <v>0</v>
      </c>
      <c r="AH37" s="377">
        <f t="shared" si="49"/>
        <v>0</v>
      </c>
      <c r="AI37" s="377">
        <f t="shared" si="50"/>
        <v>0</v>
      </c>
      <c r="AJ37" s="377">
        <f t="shared" si="51"/>
        <v>0</v>
      </c>
      <c r="AK37" s="377">
        <f t="shared" si="52"/>
        <v>0</v>
      </c>
      <c r="AL37" s="415">
        <f t="shared" si="53"/>
        <v>2100000000</v>
      </c>
      <c r="AM37" s="438">
        <f t="shared" si="27"/>
        <v>2205000000</v>
      </c>
      <c r="AN37" s="433">
        <f t="shared" si="56"/>
        <v>0</v>
      </c>
      <c r="AO37" s="377">
        <f t="shared" si="15"/>
        <v>0</v>
      </c>
      <c r="AP37" s="377">
        <f t="shared" si="16"/>
        <v>0</v>
      </c>
      <c r="AQ37" s="377">
        <f t="shared" si="17"/>
        <v>0</v>
      </c>
      <c r="AR37" s="377">
        <f t="shared" si="18"/>
        <v>0</v>
      </c>
      <c r="AS37" s="377">
        <f t="shared" si="19"/>
        <v>0</v>
      </c>
      <c r="AT37" s="377">
        <f t="shared" si="20"/>
        <v>0</v>
      </c>
      <c r="AU37" s="360">
        <f t="shared" si="21"/>
        <v>2205000000</v>
      </c>
    </row>
    <row r="38" spans="1:47" s="248" customFormat="1">
      <c r="A38" s="684"/>
      <c r="B38" s="725"/>
      <c r="C38" s="725"/>
      <c r="D38" s="725"/>
      <c r="E38" s="725"/>
      <c r="F38" s="725"/>
      <c r="G38" s="378">
        <v>2402006</v>
      </c>
      <c r="H38" s="379" t="s">
        <v>590</v>
      </c>
      <c r="I38" s="378" t="s">
        <v>1048</v>
      </c>
      <c r="J38" s="379" t="s">
        <v>590</v>
      </c>
      <c r="K38" s="404">
        <f t="shared" si="22"/>
        <v>5393037500</v>
      </c>
      <c r="L38" s="412">
        <f t="shared" si="57"/>
        <v>300000000</v>
      </c>
      <c r="M38" s="380"/>
      <c r="N38" s="380"/>
      <c r="O38" s="380">
        <v>300000000</v>
      </c>
      <c r="P38" s="380"/>
      <c r="Q38" s="380"/>
      <c r="R38" s="380"/>
      <c r="S38" s="380"/>
      <c r="T38" s="422"/>
      <c r="U38" s="440">
        <f t="shared" si="23"/>
        <v>315000000</v>
      </c>
      <c r="V38" s="434">
        <f t="shared" si="54"/>
        <v>0</v>
      </c>
      <c r="W38" s="381">
        <f t="shared" si="40"/>
        <v>0</v>
      </c>
      <c r="X38" s="381">
        <f t="shared" si="41"/>
        <v>315000000</v>
      </c>
      <c r="Y38" s="381">
        <f t="shared" si="42"/>
        <v>0</v>
      </c>
      <c r="Z38" s="381">
        <f t="shared" si="43"/>
        <v>0</v>
      </c>
      <c r="AA38" s="381">
        <f t="shared" si="44"/>
        <v>0</v>
      </c>
      <c r="AB38" s="381">
        <f t="shared" si="45"/>
        <v>0</v>
      </c>
      <c r="AC38" s="416">
        <f t="shared" si="46"/>
        <v>0</v>
      </c>
      <c r="AD38" s="440">
        <f t="shared" si="25"/>
        <v>2330750000</v>
      </c>
      <c r="AE38" s="434">
        <f t="shared" si="55"/>
        <v>0</v>
      </c>
      <c r="AF38" s="381">
        <f t="shared" si="47"/>
        <v>0</v>
      </c>
      <c r="AG38" s="381">
        <f t="shared" si="48"/>
        <v>330750000</v>
      </c>
      <c r="AH38" s="381">
        <f t="shared" si="49"/>
        <v>0</v>
      </c>
      <c r="AI38" s="381">
        <f t="shared" si="50"/>
        <v>0</v>
      </c>
      <c r="AJ38" s="381">
        <f t="shared" si="51"/>
        <v>0</v>
      </c>
      <c r="AK38" s="381">
        <f t="shared" si="52"/>
        <v>0</v>
      </c>
      <c r="AL38" s="416">
        <v>2000000000</v>
      </c>
      <c r="AM38" s="440">
        <f t="shared" si="27"/>
        <v>2447287500</v>
      </c>
      <c r="AN38" s="434">
        <f t="shared" si="56"/>
        <v>0</v>
      </c>
      <c r="AO38" s="381">
        <f t="shared" si="15"/>
        <v>0</v>
      </c>
      <c r="AP38" s="381">
        <f t="shared" si="16"/>
        <v>347287500</v>
      </c>
      <c r="AQ38" s="381">
        <f t="shared" si="17"/>
        <v>0</v>
      </c>
      <c r="AR38" s="381">
        <f t="shared" si="18"/>
        <v>0</v>
      </c>
      <c r="AS38" s="381">
        <f t="shared" si="19"/>
        <v>0</v>
      </c>
      <c r="AT38" s="381">
        <f t="shared" si="20"/>
        <v>0</v>
      </c>
      <c r="AU38" s="361">
        <f t="shared" si="21"/>
        <v>2100000000</v>
      </c>
    </row>
    <row r="39" spans="1:47" s="248" customFormat="1">
      <c r="A39" s="684"/>
      <c r="B39" s="725"/>
      <c r="C39" s="725"/>
      <c r="D39" s="725"/>
      <c r="E39" s="725"/>
      <c r="F39" s="725"/>
      <c r="G39" s="378" t="s">
        <v>1618</v>
      </c>
      <c r="H39" s="379" t="s">
        <v>590</v>
      </c>
      <c r="I39" s="378" t="s">
        <v>1619</v>
      </c>
      <c r="J39" s="379" t="s">
        <v>1620</v>
      </c>
      <c r="K39" s="404">
        <f t="shared" si="22"/>
        <v>4728750000</v>
      </c>
      <c r="L39" s="412">
        <f t="shared" si="57"/>
        <v>0</v>
      </c>
      <c r="M39" s="380"/>
      <c r="N39" s="380"/>
      <c r="O39" s="380"/>
      <c r="P39" s="380"/>
      <c r="Q39" s="380"/>
      <c r="R39" s="380"/>
      <c r="S39" s="380"/>
      <c r="T39" s="422"/>
      <c r="U39" s="440">
        <f t="shared" si="23"/>
        <v>1500000000</v>
      </c>
      <c r="V39" s="434">
        <f t="shared" si="54"/>
        <v>0</v>
      </c>
      <c r="W39" s="381">
        <f t="shared" si="40"/>
        <v>0</v>
      </c>
      <c r="X39" s="381">
        <f t="shared" si="41"/>
        <v>0</v>
      </c>
      <c r="Y39" s="381">
        <f t="shared" si="42"/>
        <v>0</v>
      </c>
      <c r="Z39" s="381">
        <f t="shared" si="43"/>
        <v>0</v>
      </c>
      <c r="AA39" s="381">
        <f t="shared" si="44"/>
        <v>0</v>
      </c>
      <c r="AB39" s="381">
        <f t="shared" si="45"/>
        <v>0</v>
      </c>
      <c r="AC39" s="416">
        <v>1500000000</v>
      </c>
      <c r="AD39" s="440">
        <f t="shared" si="25"/>
        <v>1575000000</v>
      </c>
      <c r="AE39" s="434">
        <f t="shared" si="55"/>
        <v>0</v>
      </c>
      <c r="AF39" s="381">
        <f t="shared" si="47"/>
        <v>0</v>
      </c>
      <c r="AG39" s="381">
        <f t="shared" si="48"/>
        <v>0</v>
      </c>
      <c r="AH39" s="381">
        <f t="shared" si="49"/>
        <v>0</v>
      </c>
      <c r="AI39" s="381">
        <f t="shared" si="50"/>
        <v>0</v>
      </c>
      <c r="AJ39" s="381">
        <f t="shared" si="51"/>
        <v>0</v>
      </c>
      <c r="AK39" s="381">
        <f t="shared" si="52"/>
        <v>0</v>
      </c>
      <c r="AL39" s="416">
        <f t="shared" si="53"/>
        <v>1575000000</v>
      </c>
      <c r="AM39" s="440">
        <f t="shared" si="27"/>
        <v>1653750000</v>
      </c>
      <c r="AN39" s="434">
        <f t="shared" si="56"/>
        <v>0</v>
      </c>
      <c r="AO39" s="381">
        <f t="shared" si="15"/>
        <v>0</v>
      </c>
      <c r="AP39" s="381">
        <f t="shared" si="16"/>
        <v>0</v>
      </c>
      <c r="AQ39" s="381">
        <f t="shared" si="17"/>
        <v>0</v>
      </c>
      <c r="AR39" s="381">
        <f t="shared" si="18"/>
        <v>0</v>
      </c>
      <c r="AS39" s="381">
        <f t="shared" si="19"/>
        <v>0</v>
      </c>
      <c r="AT39" s="381">
        <f t="shared" si="20"/>
        <v>0</v>
      </c>
      <c r="AU39" s="361">
        <f t="shared" si="21"/>
        <v>1653750000</v>
      </c>
    </row>
    <row r="40" spans="1:47" s="248" customFormat="1">
      <c r="A40" s="684"/>
      <c r="B40" s="725"/>
      <c r="C40" s="725"/>
      <c r="D40" s="725"/>
      <c r="E40" s="725"/>
      <c r="F40" s="725"/>
      <c r="G40" s="378">
        <v>2402039</v>
      </c>
      <c r="H40" s="379" t="s">
        <v>591</v>
      </c>
      <c r="I40" s="378" t="s">
        <v>1049</v>
      </c>
      <c r="J40" s="379" t="s">
        <v>592</v>
      </c>
      <c r="K40" s="404">
        <f t="shared" si="22"/>
        <v>2050000000</v>
      </c>
      <c r="L40" s="412">
        <f t="shared" si="57"/>
        <v>0</v>
      </c>
      <c r="M40" s="380"/>
      <c r="N40" s="380"/>
      <c r="O40" s="380"/>
      <c r="P40" s="380"/>
      <c r="Q40" s="380"/>
      <c r="R40" s="380"/>
      <c r="S40" s="380"/>
      <c r="T40" s="422"/>
      <c r="U40" s="440">
        <f t="shared" si="23"/>
        <v>0</v>
      </c>
      <c r="V40" s="434">
        <f t="shared" si="54"/>
        <v>0</v>
      </c>
      <c r="W40" s="381">
        <f t="shared" si="40"/>
        <v>0</v>
      </c>
      <c r="X40" s="381">
        <f t="shared" si="41"/>
        <v>0</v>
      </c>
      <c r="Y40" s="381">
        <f t="shared" si="42"/>
        <v>0</v>
      </c>
      <c r="Z40" s="381">
        <f t="shared" si="43"/>
        <v>0</v>
      </c>
      <c r="AA40" s="381">
        <f t="shared" si="44"/>
        <v>0</v>
      </c>
      <c r="AB40" s="381">
        <f t="shared" si="45"/>
        <v>0</v>
      </c>
      <c r="AC40" s="416">
        <f t="shared" si="46"/>
        <v>0</v>
      </c>
      <c r="AD40" s="440">
        <f t="shared" si="25"/>
        <v>1000000000</v>
      </c>
      <c r="AE40" s="434">
        <f t="shared" si="55"/>
        <v>0</v>
      </c>
      <c r="AF40" s="381">
        <f t="shared" si="47"/>
        <v>0</v>
      </c>
      <c r="AG40" s="381">
        <f t="shared" si="48"/>
        <v>0</v>
      </c>
      <c r="AH40" s="381">
        <f t="shared" si="49"/>
        <v>0</v>
      </c>
      <c r="AI40" s="381">
        <f t="shared" si="50"/>
        <v>0</v>
      </c>
      <c r="AJ40" s="381">
        <f t="shared" si="51"/>
        <v>0</v>
      </c>
      <c r="AK40" s="381">
        <f t="shared" si="52"/>
        <v>0</v>
      </c>
      <c r="AL40" s="416">
        <v>1000000000</v>
      </c>
      <c r="AM40" s="440">
        <f t="shared" si="27"/>
        <v>1050000000</v>
      </c>
      <c r="AN40" s="434">
        <f t="shared" si="56"/>
        <v>0</v>
      </c>
      <c r="AO40" s="381">
        <f t="shared" si="15"/>
        <v>0</v>
      </c>
      <c r="AP40" s="381">
        <f t="shared" si="16"/>
        <v>0</v>
      </c>
      <c r="AQ40" s="381">
        <f t="shared" si="17"/>
        <v>0</v>
      </c>
      <c r="AR40" s="381">
        <f t="shared" si="18"/>
        <v>0</v>
      </c>
      <c r="AS40" s="381">
        <f t="shared" si="19"/>
        <v>0</v>
      </c>
      <c r="AT40" s="381">
        <f t="shared" si="20"/>
        <v>0</v>
      </c>
      <c r="AU40" s="361">
        <f t="shared" si="21"/>
        <v>1050000000</v>
      </c>
    </row>
    <row r="41" spans="1:47" s="248" customFormat="1">
      <c r="A41" s="684"/>
      <c r="B41" s="725"/>
      <c r="C41" s="725"/>
      <c r="D41" s="725"/>
      <c r="E41" s="725"/>
      <c r="F41" s="725"/>
      <c r="G41" s="378">
        <v>2402041</v>
      </c>
      <c r="H41" s="379" t="s">
        <v>593</v>
      </c>
      <c r="I41" s="378" t="s">
        <v>1050</v>
      </c>
      <c r="J41" s="379" t="s">
        <v>593</v>
      </c>
      <c r="K41" s="404">
        <f t="shared" si="22"/>
        <v>5550000000</v>
      </c>
      <c r="L41" s="412">
        <f t="shared" si="57"/>
        <v>0</v>
      </c>
      <c r="M41" s="380"/>
      <c r="N41" s="380"/>
      <c r="O41" s="380"/>
      <c r="P41" s="380"/>
      <c r="Q41" s="380"/>
      <c r="R41" s="380"/>
      <c r="S41" s="380"/>
      <c r="T41" s="422"/>
      <c r="U41" s="440">
        <f t="shared" si="23"/>
        <v>1000000000</v>
      </c>
      <c r="V41" s="434">
        <f t="shared" si="54"/>
        <v>0</v>
      </c>
      <c r="W41" s="381">
        <f t="shared" si="40"/>
        <v>0</v>
      </c>
      <c r="X41" s="381">
        <f t="shared" si="41"/>
        <v>0</v>
      </c>
      <c r="Y41" s="381">
        <f t="shared" si="42"/>
        <v>0</v>
      </c>
      <c r="Z41" s="381">
        <f t="shared" si="43"/>
        <v>0</v>
      </c>
      <c r="AA41" s="381">
        <f t="shared" si="44"/>
        <v>0</v>
      </c>
      <c r="AB41" s="381">
        <f t="shared" si="45"/>
        <v>0</v>
      </c>
      <c r="AC41" s="416">
        <v>1000000000</v>
      </c>
      <c r="AD41" s="440">
        <f t="shared" si="25"/>
        <v>1050000000</v>
      </c>
      <c r="AE41" s="434">
        <f t="shared" si="55"/>
        <v>0</v>
      </c>
      <c r="AF41" s="381">
        <f t="shared" si="47"/>
        <v>0</v>
      </c>
      <c r="AG41" s="381">
        <f t="shared" si="48"/>
        <v>0</v>
      </c>
      <c r="AH41" s="381">
        <f t="shared" si="49"/>
        <v>0</v>
      </c>
      <c r="AI41" s="381">
        <f t="shared" si="50"/>
        <v>0</v>
      </c>
      <c r="AJ41" s="381">
        <f t="shared" si="51"/>
        <v>0</v>
      </c>
      <c r="AK41" s="381"/>
      <c r="AL41" s="416">
        <f t="shared" si="53"/>
        <v>1050000000</v>
      </c>
      <c r="AM41" s="440">
        <f t="shared" si="27"/>
        <v>3500000000</v>
      </c>
      <c r="AN41" s="434">
        <f t="shared" si="56"/>
        <v>0</v>
      </c>
      <c r="AO41" s="381">
        <f t="shared" si="15"/>
        <v>0</v>
      </c>
      <c r="AP41" s="381">
        <f t="shared" si="16"/>
        <v>0</v>
      </c>
      <c r="AQ41" s="381">
        <f t="shared" si="17"/>
        <v>0</v>
      </c>
      <c r="AR41" s="381">
        <f t="shared" si="18"/>
        <v>0</v>
      </c>
      <c r="AS41" s="381">
        <f t="shared" si="19"/>
        <v>0</v>
      </c>
      <c r="AT41" s="381"/>
      <c r="AU41" s="361">
        <v>3500000000</v>
      </c>
    </row>
    <row r="42" spans="1:47" s="248" customFormat="1">
      <c r="A42" s="684"/>
      <c r="B42" s="725"/>
      <c r="C42" s="725"/>
      <c r="D42" s="725"/>
      <c r="E42" s="725"/>
      <c r="F42" s="725"/>
      <c r="G42" s="378">
        <v>2402113</v>
      </c>
      <c r="H42" s="379" t="s">
        <v>1247</v>
      </c>
      <c r="I42" s="378">
        <v>240211300</v>
      </c>
      <c r="J42" s="379" t="s">
        <v>1248</v>
      </c>
      <c r="K42" s="404">
        <f t="shared" si="22"/>
        <v>2566829636.9000001</v>
      </c>
      <c r="L42" s="412">
        <f t="shared" si="57"/>
        <v>0</v>
      </c>
      <c r="M42" s="380"/>
      <c r="N42" s="380"/>
      <c r="O42" s="380"/>
      <c r="P42" s="380"/>
      <c r="Q42" s="380"/>
      <c r="R42" s="380"/>
      <c r="S42" s="380"/>
      <c r="T42" s="422"/>
      <c r="U42" s="440">
        <f t="shared" si="23"/>
        <v>0</v>
      </c>
      <c r="V42" s="434">
        <f t="shared" si="54"/>
        <v>0</v>
      </c>
      <c r="W42" s="381">
        <f t="shared" si="40"/>
        <v>0</v>
      </c>
      <c r="X42" s="381">
        <f t="shared" si="41"/>
        <v>0</v>
      </c>
      <c r="Y42" s="381">
        <f t="shared" si="42"/>
        <v>0</v>
      </c>
      <c r="Z42" s="381">
        <f t="shared" si="43"/>
        <v>0</v>
      </c>
      <c r="AA42" s="381">
        <f t="shared" si="44"/>
        <v>0</v>
      </c>
      <c r="AB42" s="381"/>
      <c r="AC42" s="416">
        <f t="shared" si="46"/>
        <v>0</v>
      </c>
      <c r="AD42" s="440">
        <f t="shared" si="25"/>
        <v>1252112018</v>
      </c>
      <c r="AE42" s="434">
        <f t="shared" si="55"/>
        <v>0</v>
      </c>
      <c r="AF42" s="381">
        <f t="shared" si="47"/>
        <v>0</v>
      </c>
      <c r="AG42" s="381">
        <f t="shared" si="48"/>
        <v>0</v>
      </c>
      <c r="AH42" s="381">
        <f t="shared" si="49"/>
        <v>0</v>
      </c>
      <c r="AI42" s="381">
        <f t="shared" si="50"/>
        <v>0</v>
      </c>
      <c r="AJ42" s="381">
        <f t="shared" si="51"/>
        <v>0</v>
      </c>
      <c r="AK42" s="381">
        <v>1252112018</v>
      </c>
      <c r="AL42" s="416">
        <f t="shared" si="53"/>
        <v>0</v>
      </c>
      <c r="AM42" s="440">
        <f t="shared" si="27"/>
        <v>1314717618.9000001</v>
      </c>
      <c r="AN42" s="434">
        <f t="shared" si="56"/>
        <v>0</v>
      </c>
      <c r="AO42" s="381">
        <f t="shared" si="15"/>
        <v>0</v>
      </c>
      <c r="AP42" s="381">
        <f t="shared" si="16"/>
        <v>0</v>
      </c>
      <c r="AQ42" s="381">
        <f t="shared" si="17"/>
        <v>0</v>
      </c>
      <c r="AR42" s="381">
        <f t="shared" si="18"/>
        <v>0</v>
      </c>
      <c r="AS42" s="381">
        <f t="shared" si="19"/>
        <v>0</v>
      </c>
      <c r="AT42" s="381">
        <f t="shared" si="20"/>
        <v>1314717618.9000001</v>
      </c>
      <c r="AU42" s="361">
        <f t="shared" si="21"/>
        <v>0</v>
      </c>
    </row>
    <row r="43" spans="1:47">
      <c r="A43" s="684"/>
      <c r="B43" s="725"/>
      <c r="C43" s="725"/>
      <c r="D43" s="725"/>
      <c r="E43" s="725"/>
      <c r="F43" s="725"/>
      <c r="G43" s="378" t="s">
        <v>1051</v>
      </c>
      <c r="H43" s="379" t="s">
        <v>225</v>
      </c>
      <c r="I43" s="378" t="s">
        <v>1053</v>
      </c>
      <c r="J43" s="379" t="s">
        <v>1054</v>
      </c>
      <c r="K43" s="404">
        <f t="shared" si="22"/>
        <v>150000000</v>
      </c>
      <c r="L43" s="412">
        <f t="shared" si="57"/>
        <v>0</v>
      </c>
      <c r="M43" s="380"/>
      <c r="N43" s="380"/>
      <c r="O43" s="380"/>
      <c r="P43" s="380"/>
      <c r="Q43" s="380"/>
      <c r="R43" s="380"/>
      <c r="S43" s="380"/>
      <c r="T43" s="422"/>
      <c r="U43" s="440">
        <f t="shared" si="23"/>
        <v>150000000</v>
      </c>
      <c r="V43" s="434">
        <v>150000000</v>
      </c>
      <c r="W43" s="381">
        <f t="shared" si="40"/>
        <v>0</v>
      </c>
      <c r="X43" s="381">
        <f t="shared" si="41"/>
        <v>0</v>
      </c>
      <c r="Y43" s="381">
        <f t="shared" si="42"/>
        <v>0</v>
      </c>
      <c r="Z43" s="381">
        <f t="shared" si="43"/>
        <v>0</v>
      </c>
      <c r="AA43" s="381">
        <f t="shared" si="44"/>
        <v>0</v>
      </c>
      <c r="AB43" s="381">
        <f t="shared" si="45"/>
        <v>0</v>
      </c>
      <c r="AC43" s="416">
        <f t="shared" si="46"/>
        <v>0</v>
      </c>
      <c r="AD43" s="440">
        <f t="shared" si="25"/>
        <v>0</v>
      </c>
      <c r="AE43" s="434"/>
      <c r="AF43" s="381">
        <f t="shared" si="47"/>
        <v>0</v>
      </c>
      <c r="AG43" s="381">
        <f t="shared" si="48"/>
        <v>0</v>
      </c>
      <c r="AH43" s="381">
        <f t="shared" si="49"/>
        <v>0</v>
      </c>
      <c r="AI43" s="381">
        <f t="shared" si="50"/>
        <v>0</v>
      </c>
      <c r="AJ43" s="381">
        <f t="shared" si="51"/>
        <v>0</v>
      </c>
      <c r="AK43" s="381">
        <f t="shared" si="52"/>
        <v>0</v>
      </c>
      <c r="AL43" s="416">
        <f t="shared" si="53"/>
        <v>0</v>
      </c>
      <c r="AM43" s="440">
        <f t="shared" si="27"/>
        <v>0</v>
      </c>
      <c r="AN43" s="434">
        <f t="shared" si="56"/>
        <v>0</v>
      </c>
      <c r="AO43" s="381">
        <f t="shared" si="15"/>
        <v>0</v>
      </c>
      <c r="AP43" s="381">
        <f t="shared" si="16"/>
        <v>0</v>
      </c>
      <c r="AQ43" s="381">
        <f t="shared" si="17"/>
        <v>0</v>
      </c>
      <c r="AR43" s="381">
        <f t="shared" si="18"/>
        <v>0</v>
      </c>
      <c r="AS43" s="381">
        <f t="shared" si="19"/>
        <v>0</v>
      </c>
      <c r="AT43" s="381">
        <f t="shared" si="20"/>
        <v>0</v>
      </c>
      <c r="AU43" s="361">
        <f t="shared" si="21"/>
        <v>0</v>
      </c>
    </row>
    <row r="44" spans="1:47" s="248" customFormat="1">
      <c r="A44" s="684"/>
      <c r="B44" s="725"/>
      <c r="C44" s="725"/>
      <c r="D44" s="725"/>
      <c r="E44" s="725"/>
      <c r="F44" s="725"/>
      <c r="G44" s="378" t="s">
        <v>1621</v>
      </c>
      <c r="H44" s="379" t="s">
        <v>1622</v>
      </c>
      <c r="I44" s="378" t="s">
        <v>1623</v>
      </c>
      <c r="J44" s="379" t="s">
        <v>1624</v>
      </c>
      <c r="K44" s="404">
        <f t="shared" si="22"/>
        <v>5000000000</v>
      </c>
      <c r="L44" s="412">
        <f t="shared" si="57"/>
        <v>0</v>
      </c>
      <c r="M44" s="380"/>
      <c r="N44" s="380"/>
      <c r="O44" s="380"/>
      <c r="P44" s="380"/>
      <c r="Q44" s="380"/>
      <c r="R44" s="380"/>
      <c r="S44" s="380"/>
      <c r="T44" s="422"/>
      <c r="U44" s="440">
        <f t="shared" si="23"/>
        <v>2000000000</v>
      </c>
      <c r="V44" s="434">
        <f t="shared" si="54"/>
        <v>0</v>
      </c>
      <c r="W44" s="381">
        <f t="shared" si="40"/>
        <v>0</v>
      </c>
      <c r="X44" s="381">
        <f t="shared" si="41"/>
        <v>0</v>
      </c>
      <c r="Y44" s="381">
        <f t="shared" si="42"/>
        <v>0</v>
      </c>
      <c r="Z44" s="381">
        <f t="shared" si="43"/>
        <v>0</v>
      </c>
      <c r="AA44" s="381">
        <f t="shared" si="44"/>
        <v>0</v>
      </c>
      <c r="AB44" s="381">
        <f t="shared" si="45"/>
        <v>0</v>
      </c>
      <c r="AC44" s="416">
        <v>2000000000</v>
      </c>
      <c r="AD44" s="440">
        <f t="shared" si="25"/>
        <v>3000000000</v>
      </c>
      <c r="AE44" s="434">
        <f t="shared" si="55"/>
        <v>0</v>
      </c>
      <c r="AF44" s="381">
        <f t="shared" si="47"/>
        <v>0</v>
      </c>
      <c r="AG44" s="381">
        <f t="shared" si="48"/>
        <v>0</v>
      </c>
      <c r="AH44" s="381">
        <f t="shared" si="49"/>
        <v>0</v>
      </c>
      <c r="AI44" s="381">
        <f t="shared" si="50"/>
        <v>0</v>
      </c>
      <c r="AJ44" s="381">
        <f t="shared" si="51"/>
        <v>0</v>
      </c>
      <c r="AK44" s="381">
        <f t="shared" si="52"/>
        <v>0</v>
      </c>
      <c r="AL44" s="416">
        <v>3000000000</v>
      </c>
      <c r="AM44" s="440">
        <f t="shared" si="27"/>
        <v>0</v>
      </c>
      <c r="AN44" s="434">
        <f t="shared" si="56"/>
        <v>0</v>
      </c>
      <c r="AO44" s="381">
        <f t="shared" si="15"/>
        <v>0</v>
      </c>
      <c r="AP44" s="381">
        <f t="shared" si="16"/>
        <v>0</v>
      </c>
      <c r="AQ44" s="381">
        <f t="shared" si="17"/>
        <v>0</v>
      </c>
      <c r="AR44" s="381">
        <f t="shared" si="18"/>
        <v>0</v>
      </c>
      <c r="AS44" s="381">
        <f t="shared" si="19"/>
        <v>0</v>
      </c>
      <c r="AT44" s="381">
        <f t="shared" si="20"/>
        <v>0</v>
      </c>
      <c r="AU44" s="361"/>
    </row>
    <row r="45" spans="1:47" s="248" customFormat="1">
      <c r="A45" s="684"/>
      <c r="B45" s="725"/>
      <c r="C45" s="725"/>
      <c r="D45" s="725"/>
      <c r="E45" s="725"/>
      <c r="F45" s="725"/>
      <c r="G45" s="378">
        <v>2402127</v>
      </c>
      <c r="H45" s="379" t="s">
        <v>1625</v>
      </c>
      <c r="I45" s="378" t="s">
        <v>1064</v>
      </c>
      <c r="J45" s="379" t="s">
        <v>1065</v>
      </c>
      <c r="K45" s="404">
        <f t="shared" si="22"/>
        <v>1576250000</v>
      </c>
      <c r="L45" s="412">
        <f t="shared" si="57"/>
        <v>0</v>
      </c>
      <c r="M45" s="380"/>
      <c r="N45" s="380"/>
      <c r="O45" s="380"/>
      <c r="P45" s="380"/>
      <c r="Q45" s="380"/>
      <c r="R45" s="380"/>
      <c r="S45" s="380"/>
      <c r="T45" s="422"/>
      <c r="U45" s="440">
        <f t="shared" si="23"/>
        <v>500000000</v>
      </c>
      <c r="V45" s="434">
        <f t="shared" si="54"/>
        <v>0</v>
      </c>
      <c r="W45" s="381">
        <f t="shared" si="40"/>
        <v>0</v>
      </c>
      <c r="X45" s="381">
        <f t="shared" si="41"/>
        <v>0</v>
      </c>
      <c r="Y45" s="381">
        <f t="shared" si="42"/>
        <v>0</v>
      </c>
      <c r="Z45" s="381">
        <f t="shared" si="43"/>
        <v>0</v>
      </c>
      <c r="AA45" s="381">
        <f t="shared" si="44"/>
        <v>0</v>
      </c>
      <c r="AB45" s="381">
        <f t="shared" si="45"/>
        <v>0</v>
      </c>
      <c r="AC45" s="416">
        <v>500000000</v>
      </c>
      <c r="AD45" s="440">
        <f t="shared" si="25"/>
        <v>525000000</v>
      </c>
      <c r="AE45" s="434">
        <f t="shared" si="55"/>
        <v>0</v>
      </c>
      <c r="AF45" s="381">
        <f t="shared" si="47"/>
        <v>0</v>
      </c>
      <c r="AG45" s="381">
        <f t="shared" si="48"/>
        <v>0</v>
      </c>
      <c r="AH45" s="381">
        <f t="shared" si="49"/>
        <v>0</v>
      </c>
      <c r="AI45" s="381">
        <f t="shared" si="50"/>
        <v>0</v>
      </c>
      <c r="AJ45" s="381">
        <f t="shared" si="51"/>
        <v>0</v>
      </c>
      <c r="AK45" s="381">
        <f t="shared" si="52"/>
        <v>0</v>
      </c>
      <c r="AL45" s="416">
        <f t="shared" si="53"/>
        <v>525000000</v>
      </c>
      <c r="AM45" s="440">
        <f t="shared" si="27"/>
        <v>551250000</v>
      </c>
      <c r="AN45" s="434">
        <f t="shared" si="56"/>
        <v>0</v>
      </c>
      <c r="AO45" s="381">
        <f t="shared" si="15"/>
        <v>0</v>
      </c>
      <c r="AP45" s="381">
        <f t="shared" si="16"/>
        <v>0</v>
      </c>
      <c r="AQ45" s="381">
        <f t="shared" si="17"/>
        <v>0</v>
      </c>
      <c r="AR45" s="381">
        <f t="shared" si="18"/>
        <v>0</v>
      </c>
      <c r="AS45" s="381">
        <f t="shared" si="19"/>
        <v>0</v>
      </c>
      <c r="AT45" s="381">
        <f t="shared" si="20"/>
        <v>0</v>
      </c>
      <c r="AU45" s="361">
        <f t="shared" si="21"/>
        <v>551250000</v>
      </c>
    </row>
    <row r="46" spans="1:47" s="248" customFormat="1">
      <c r="A46" s="684"/>
      <c r="B46" s="725"/>
      <c r="C46" s="725"/>
      <c r="D46" s="725"/>
      <c r="E46" s="725"/>
      <c r="F46" s="725"/>
      <c r="G46" s="378" t="s">
        <v>1626</v>
      </c>
      <c r="H46" s="379" t="s">
        <v>1627</v>
      </c>
      <c r="I46" s="378" t="s">
        <v>1628</v>
      </c>
      <c r="J46" s="379" t="s">
        <v>1629</v>
      </c>
      <c r="K46" s="404">
        <f t="shared" si="22"/>
        <v>1261000000</v>
      </c>
      <c r="L46" s="412">
        <f t="shared" si="57"/>
        <v>0</v>
      </c>
      <c r="M46" s="380"/>
      <c r="N46" s="380"/>
      <c r="O46" s="380"/>
      <c r="P46" s="380"/>
      <c r="Q46" s="380"/>
      <c r="R46" s="380"/>
      <c r="S46" s="380"/>
      <c r="T46" s="422"/>
      <c r="U46" s="440">
        <f t="shared" si="23"/>
        <v>400000000</v>
      </c>
      <c r="V46" s="434">
        <f t="shared" si="54"/>
        <v>0</v>
      </c>
      <c r="W46" s="381">
        <f t="shared" si="40"/>
        <v>0</v>
      </c>
      <c r="X46" s="381">
        <f t="shared" si="41"/>
        <v>0</v>
      </c>
      <c r="Y46" s="381">
        <f t="shared" si="42"/>
        <v>0</v>
      </c>
      <c r="Z46" s="381">
        <f t="shared" si="43"/>
        <v>0</v>
      </c>
      <c r="AA46" s="381">
        <f t="shared" si="44"/>
        <v>0</v>
      </c>
      <c r="AB46" s="381">
        <f t="shared" si="45"/>
        <v>0</v>
      </c>
      <c r="AC46" s="416">
        <v>400000000</v>
      </c>
      <c r="AD46" s="440">
        <f t="shared" si="25"/>
        <v>420000000</v>
      </c>
      <c r="AE46" s="434">
        <f t="shared" si="55"/>
        <v>0</v>
      </c>
      <c r="AF46" s="381">
        <f t="shared" si="47"/>
        <v>0</v>
      </c>
      <c r="AG46" s="381">
        <f t="shared" si="48"/>
        <v>0</v>
      </c>
      <c r="AH46" s="381">
        <f t="shared" si="49"/>
        <v>0</v>
      </c>
      <c r="AI46" s="381">
        <f t="shared" si="50"/>
        <v>0</v>
      </c>
      <c r="AJ46" s="381">
        <f t="shared" si="51"/>
        <v>0</v>
      </c>
      <c r="AK46" s="381">
        <f t="shared" si="52"/>
        <v>0</v>
      </c>
      <c r="AL46" s="416">
        <f t="shared" si="53"/>
        <v>420000000</v>
      </c>
      <c r="AM46" s="440">
        <f t="shared" si="27"/>
        <v>441000000</v>
      </c>
      <c r="AN46" s="434">
        <f t="shared" si="56"/>
        <v>0</v>
      </c>
      <c r="AO46" s="381">
        <f t="shared" si="15"/>
        <v>0</v>
      </c>
      <c r="AP46" s="381">
        <f t="shared" si="16"/>
        <v>0</v>
      </c>
      <c r="AQ46" s="381">
        <f t="shared" si="17"/>
        <v>0</v>
      </c>
      <c r="AR46" s="381">
        <f t="shared" si="18"/>
        <v>0</v>
      </c>
      <c r="AS46" s="381">
        <f t="shared" si="19"/>
        <v>0</v>
      </c>
      <c r="AT46" s="381">
        <f t="shared" si="20"/>
        <v>0</v>
      </c>
      <c r="AU46" s="361">
        <f t="shared" si="21"/>
        <v>441000000</v>
      </c>
    </row>
    <row r="47" spans="1:47" ht="19.149999999999999">
      <c r="A47" s="684"/>
      <c r="B47" s="725" t="s">
        <v>1630</v>
      </c>
      <c r="C47" s="725">
        <v>17</v>
      </c>
      <c r="D47" s="725" t="s">
        <v>1631</v>
      </c>
      <c r="E47" s="725" t="s">
        <v>1632</v>
      </c>
      <c r="F47" s="725" t="s">
        <v>1633</v>
      </c>
      <c r="G47" s="378" t="s">
        <v>1634</v>
      </c>
      <c r="H47" s="379" t="s">
        <v>512</v>
      </c>
      <c r="I47" s="378" t="s">
        <v>1635</v>
      </c>
      <c r="J47" s="379" t="s">
        <v>1636</v>
      </c>
      <c r="K47" s="404">
        <f t="shared" si="22"/>
        <v>100000000</v>
      </c>
      <c r="L47" s="412">
        <f t="shared" si="57"/>
        <v>0</v>
      </c>
      <c r="M47" s="380"/>
      <c r="N47" s="380"/>
      <c r="O47" s="380"/>
      <c r="P47" s="380"/>
      <c r="Q47" s="380"/>
      <c r="R47" s="380"/>
      <c r="S47" s="380"/>
      <c r="T47" s="422"/>
      <c r="U47" s="440">
        <f t="shared" si="23"/>
        <v>50000000</v>
      </c>
      <c r="V47" s="434">
        <f t="shared" si="54"/>
        <v>0</v>
      </c>
      <c r="W47" s="381">
        <f t="shared" si="40"/>
        <v>0</v>
      </c>
      <c r="X47" s="381">
        <f t="shared" si="41"/>
        <v>0</v>
      </c>
      <c r="Y47" s="381">
        <f t="shared" si="42"/>
        <v>0</v>
      </c>
      <c r="Z47" s="381">
        <f t="shared" si="43"/>
        <v>0</v>
      </c>
      <c r="AA47" s="381">
        <f t="shared" si="44"/>
        <v>0</v>
      </c>
      <c r="AB47" s="381">
        <f t="shared" si="45"/>
        <v>0</v>
      </c>
      <c r="AC47" s="416">
        <v>50000000</v>
      </c>
      <c r="AD47" s="440">
        <f t="shared" si="25"/>
        <v>50000000</v>
      </c>
      <c r="AE47" s="434">
        <f t="shared" si="55"/>
        <v>0</v>
      </c>
      <c r="AF47" s="381">
        <f t="shared" si="47"/>
        <v>0</v>
      </c>
      <c r="AG47" s="381">
        <f t="shared" si="48"/>
        <v>0</v>
      </c>
      <c r="AH47" s="381">
        <f t="shared" si="49"/>
        <v>0</v>
      </c>
      <c r="AI47" s="381">
        <f t="shared" si="50"/>
        <v>0</v>
      </c>
      <c r="AJ47" s="381">
        <f t="shared" si="51"/>
        <v>0</v>
      </c>
      <c r="AK47" s="381">
        <f t="shared" si="52"/>
        <v>0</v>
      </c>
      <c r="AL47" s="416">
        <v>50000000</v>
      </c>
      <c r="AM47" s="440">
        <f t="shared" si="27"/>
        <v>0</v>
      </c>
      <c r="AN47" s="434">
        <f t="shared" si="56"/>
        <v>0</v>
      </c>
      <c r="AO47" s="381">
        <f t="shared" si="15"/>
        <v>0</v>
      </c>
      <c r="AP47" s="381">
        <f t="shared" si="16"/>
        <v>0</v>
      </c>
      <c r="AQ47" s="381">
        <f t="shared" si="17"/>
        <v>0</v>
      </c>
      <c r="AR47" s="381">
        <f t="shared" si="18"/>
        <v>0</v>
      </c>
      <c r="AS47" s="381">
        <f t="shared" si="19"/>
        <v>0</v>
      </c>
      <c r="AT47" s="381">
        <f t="shared" si="20"/>
        <v>0</v>
      </c>
      <c r="AU47" s="361"/>
    </row>
    <row r="48" spans="1:47" ht="19.149999999999999">
      <c r="A48" s="684"/>
      <c r="B48" s="725"/>
      <c r="C48" s="725"/>
      <c r="D48" s="725"/>
      <c r="E48" s="725"/>
      <c r="F48" s="725"/>
      <c r="G48" s="378">
        <v>1709019</v>
      </c>
      <c r="H48" s="379" t="s">
        <v>1637</v>
      </c>
      <c r="I48" s="378" t="s">
        <v>1638</v>
      </c>
      <c r="J48" s="379" t="s">
        <v>1637</v>
      </c>
      <c r="K48" s="404">
        <f t="shared" si="22"/>
        <v>500000000</v>
      </c>
      <c r="L48" s="412">
        <f t="shared" si="57"/>
        <v>0</v>
      </c>
      <c r="M48" s="380"/>
      <c r="N48" s="380"/>
      <c r="O48" s="380"/>
      <c r="P48" s="380"/>
      <c r="Q48" s="380"/>
      <c r="R48" s="380"/>
      <c r="S48" s="380"/>
      <c r="T48" s="422"/>
      <c r="U48" s="440">
        <f t="shared" si="23"/>
        <v>500000000</v>
      </c>
      <c r="V48" s="434">
        <f t="shared" si="54"/>
        <v>0</v>
      </c>
      <c r="W48" s="381">
        <f t="shared" si="40"/>
        <v>0</v>
      </c>
      <c r="X48" s="381">
        <f t="shared" si="41"/>
        <v>0</v>
      </c>
      <c r="Y48" s="381">
        <f t="shared" si="42"/>
        <v>0</v>
      </c>
      <c r="Z48" s="381">
        <f t="shared" si="43"/>
        <v>0</v>
      </c>
      <c r="AA48" s="381">
        <f t="shared" si="44"/>
        <v>0</v>
      </c>
      <c r="AB48" s="381">
        <f t="shared" si="45"/>
        <v>0</v>
      </c>
      <c r="AC48" s="416">
        <v>500000000</v>
      </c>
      <c r="AD48" s="440">
        <f t="shared" si="25"/>
        <v>0</v>
      </c>
      <c r="AE48" s="434">
        <f t="shared" si="55"/>
        <v>0</v>
      </c>
      <c r="AF48" s="381">
        <f t="shared" si="47"/>
        <v>0</v>
      </c>
      <c r="AG48" s="381">
        <f t="shared" si="48"/>
        <v>0</v>
      </c>
      <c r="AH48" s="381">
        <f t="shared" si="49"/>
        <v>0</v>
      </c>
      <c r="AI48" s="381">
        <f t="shared" si="50"/>
        <v>0</v>
      </c>
      <c r="AJ48" s="381">
        <f t="shared" si="51"/>
        <v>0</v>
      </c>
      <c r="AK48" s="381">
        <f t="shared" si="52"/>
        <v>0</v>
      </c>
      <c r="AL48" s="416"/>
      <c r="AM48" s="440">
        <f t="shared" si="27"/>
        <v>0</v>
      </c>
      <c r="AN48" s="434">
        <f t="shared" si="56"/>
        <v>0</v>
      </c>
      <c r="AO48" s="381">
        <f t="shared" si="15"/>
        <v>0</v>
      </c>
      <c r="AP48" s="381">
        <f t="shared" si="16"/>
        <v>0</v>
      </c>
      <c r="AQ48" s="381">
        <f t="shared" si="17"/>
        <v>0</v>
      </c>
      <c r="AR48" s="381">
        <f t="shared" si="18"/>
        <v>0</v>
      </c>
      <c r="AS48" s="381">
        <f t="shared" si="19"/>
        <v>0</v>
      </c>
      <c r="AT48" s="381">
        <f t="shared" si="20"/>
        <v>0</v>
      </c>
      <c r="AU48" s="361">
        <f t="shared" si="21"/>
        <v>0</v>
      </c>
    </row>
    <row r="49" spans="1:47" s="248" customFormat="1" ht="19.149999999999999">
      <c r="A49" s="684"/>
      <c r="B49" s="725"/>
      <c r="C49" s="725"/>
      <c r="D49" s="725"/>
      <c r="E49" s="725"/>
      <c r="F49" s="725"/>
      <c r="G49" s="378" t="s">
        <v>1639</v>
      </c>
      <c r="H49" s="379" t="s">
        <v>1640</v>
      </c>
      <c r="I49" s="378" t="s">
        <v>1641</v>
      </c>
      <c r="J49" s="379" t="s">
        <v>1640</v>
      </c>
      <c r="K49" s="404">
        <f t="shared" si="22"/>
        <v>500000000</v>
      </c>
      <c r="L49" s="412">
        <f t="shared" si="57"/>
        <v>0</v>
      </c>
      <c r="M49" s="380"/>
      <c r="N49" s="380"/>
      <c r="O49" s="380"/>
      <c r="P49" s="380"/>
      <c r="Q49" s="380"/>
      <c r="R49" s="380"/>
      <c r="S49" s="380"/>
      <c r="T49" s="422"/>
      <c r="U49" s="440">
        <f t="shared" si="23"/>
        <v>300000000</v>
      </c>
      <c r="V49" s="434">
        <f t="shared" si="54"/>
        <v>0</v>
      </c>
      <c r="W49" s="381">
        <f t="shared" si="40"/>
        <v>0</v>
      </c>
      <c r="X49" s="381">
        <f t="shared" si="41"/>
        <v>0</v>
      </c>
      <c r="Y49" s="381">
        <f t="shared" si="42"/>
        <v>0</v>
      </c>
      <c r="Z49" s="381">
        <f t="shared" si="43"/>
        <v>0</v>
      </c>
      <c r="AA49" s="381">
        <f t="shared" si="44"/>
        <v>0</v>
      </c>
      <c r="AB49" s="381">
        <f t="shared" si="45"/>
        <v>0</v>
      </c>
      <c r="AC49" s="416">
        <v>300000000</v>
      </c>
      <c r="AD49" s="440">
        <f t="shared" si="25"/>
        <v>200000000</v>
      </c>
      <c r="AE49" s="434">
        <f t="shared" si="55"/>
        <v>0</v>
      </c>
      <c r="AF49" s="381">
        <f t="shared" si="47"/>
        <v>0</v>
      </c>
      <c r="AG49" s="381">
        <f t="shared" si="48"/>
        <v>0</v>
      </c>
      <c r="AH49" s="381">
        <f t="shared" si="49"/>
        <v>0</v>
      </c>
      <c r="AI49" s="381">
        <v>200000000</v>
      </c>
      <c r="AJ49" s="381">
        <f t="shared" si="51"/>
        <v>0</v>
      </c>
      <c r="AK49" s="381">
        <f t="shared" si="52"/>
        <v>0</v>
      </c>
      <c r="AL49" s="416"/>
      <c r="AM49" s="440">
        <f t="shared" si="27"/>
        <v>0</v>
      </c>
      <c r="AN49" s="434">
        <f t="shared" si="56"/>
        <v>0</v>
      </c>
      <c r="AO49" s="381">
        <f t="shared" si="15"/>
        <v>0</v>
      </c>
      <c r="AP49" s="381">
        <f t="shared" si="16"/>
        <v>0</v>
      </c>
      <c r="AQ49" s="381">
        <f t="shared" si="17"/>
        <v>0</v>
      </c>
      <c r="AR49" s="381"/>
      <c r="AS49" s="381">
        <f t="shared" si="19"/>
        <v>0</v>
      </c>
      <c r="AT49" s="381">
        <f t="shared" si="20"/>
        <v>0</v>
      </c>
      <c r="AU49" s="361">
        <f t="shared" si="21"/>
        <v>0</v>
      </c>
    </row>
    <row r="50" spans="1:47" s="248" customFormat="1" ht="19.149999999999999">
      <c r="A50" s="684"/>
      <c r="B50" s="725"/>
      <c r="C50" s="725"/>
      <c r="D50" s="725"/>
      <c r="E50" s="725"/>
      <c r="F50" s="725"/>
      <c r="G50" s="378" t="s">
        <v>1642</v>
      </c>
      <c r="H50" s="379" t="s">
        <v>1643</v>
      </c>
      <c r="I50" s="378" t="s">
        <v>1644</v>
      </c>
      <c r="J50" s="379" t="s">
        <v>1643</v>
      </c>
      <c r="K50" s="404">
        <f t="shared" si="22"/>
        <v>500000000</v>
      </c>
      <c r="L50" s="412">
        <f t="shared" si="57"/>
        <v>0</v>
      </c>
      <c r="M50" s="380"/>
      <c r="N50" s="380"/>
      <c r="O50" s="380"/>
      <c r="P50" s="380"/>
      <c r="Q50" s="380"/>
      <c r="R50" s="380"/>
      <c r="S50" s="380"/>
      <c r="T50" s="422"/>
      <c r="U50" s="440">
        <f t="shared" si="23"/>
        <v>300000000</v>
      </c>
      <c r="V50" s="434">
        <f t="shared" si="54"/>
        <v>0</v>
      </c>
      <c r="W50" s="381">
        <f t="shared" si="40"/>
        <v>0</v>
      </c>
      <c r="X50" s="381">
        <f t="shared" si="41"/>
        <v>0</v>
      </c>
      <c r="Y50" s="381">
        <f t="shared" si="42"/>
        <v>0</v>
      </c>
      <c r="Z50" s="381">
        <f t="shared" si="43"/>
        <v>0</v>
      </c>
      <c r="AA50" s="381">
        <f t="shared" si="44"/>
        <v>0</v>
      </c>
      <c r="AB50" s="381">
        <f t="shared" si="45"/>
        <v>0</v>
      </c>
      <c r="AC50" s="416">
        <v>300000000</v>
      </c>
      <c r="AD50" s="440">
        <f t="shared" si="25"/>
        <v>200000000</v>
      </c>
      <c r="AE50" s="434">
        <f t="shared" si="55"/>
        <v>0</v>
      </c>
      <c r="AF50" s="381">
        <f t="shared" si="47"/>
        <v>0</v>
      </c>
      <c r="AG50" s="381">
        <f t="shared" si="48"/>
        <v>0</v>
      </c>
      <c r="AH50" s="381">
        <f t="shared" si="49"/>
        <v>0</v>
      </c>
      <c r="AI50" s="381">
        <v>200000000</v>
      </c>
      <c r="AJ50" s="381">
        <f t="shared" si="51"/>
        <v>0</v>
      </c>
      <c r="AK50" s="381">
        <f t="shared" si="52"/>
        <v>0</v>
      </c>
      <c r="AL50" s="416"/>
      <c r="AM50" s="440">
        <f t="shared" si="27"/>
        <v>0</v>
      </c>
      <c r="AN50" s="434">
        <f t="shared" si="56"/>
        <v>0</v>
      </c>
      <c r="AO50" s="381">
        <f t="shared" si="15"/>
        <v>0</v>
      </c>
      <c r="AP50" s="381">
        <f t="shared" si="16"/>
        <v>0</v>
      </c>
      <c r="AQ50" s="381">
        <f t="shared" si="17"/>
        <v>0</v>
      </c>
      <c r="AR50" s="381"/>
      <c r="AS50" s="381">
        <f t="shared" si="19"/>
        <v>0</v>
      </c>
      <c r="AT50" s="381">
        <f t="shared" si="20"/>
        <v>0</v>
      </c>
      <c r="AU50" s="361">
        <f t="shared" si="21"/>
        <v>0</v>
      </c>
    </row>
    <row r="51" spans="1:47" s="248" customFormat="1" ht="19.149999999999999">
      <c r="A51" s="684"/>
      <c r="B51" s="725"/>
      <c r="C51" s="725"/>
      <c r="D51" s="725"/>
      <c r="E51" s="725"/>
      <c r="F51" s="725"/>
      <c r="G51" s="378" t="s">
        <v>1645</v>
      </c>
      <c r="H51" s="379" t="s">
        <v>1646</v>
      </c>
      <c r="I51" s="378" t="s">
        <v>1647</v>
      </c>
      <c r="J51" s="379" t="s">
        <v>1646</v>
      </c>
      <c r="K51" s="404">
        <f t="shared" si="22"/>
        <v>500000000</v>
      </c>
      <c r="L51" s="412">
        <f t="shared" si="57"/>
        <v>0</v>
      </c>
      <c r="M51" s="380"/>
      <c r="N51" s="380"/>
      <c r="O51" s="380"/>
      <c r="P51" s="380"/>
      <c r="Q51" s="380"/>
      <c r="R51" s="380"/>
      <c r="S51" s="380"/>
      <c r="T51" s="422"/>
      <c r="U51" s="440">
        <f t="shared" si="23"/>
        <v>300000000</v>
      </c>
      <c r="V51" s="434">
        <f t="shared" si="54"/>
        <v>0</v>
      </c>
      <c r="W51" s="381">
        <f t="shared" si="40"/>
        <v>0</v>
      </c>
      <c r="X51" s="381">
        <f t="shared" si="41"/>
        <v>0</v>
      </c>
      <c r="Y51" s="381">
        <f t="shared" si="42"/>
        <v>0</v>
      </c>
      <c r="Z51" s="381">
        <f t="shared" si="43"/>
        <v>0</v>
      </c>
      <c r="AA51" s="381">
        <f t="shared" si="44"/>
        <v>0</v>
      </c>
      <c r="AB51" s="381">
        <f t="shared" si="45"/>
        <v>0</v>
      </c>
      <c r="AC51" s="416">
        <v>300000000</v>
      </c>
      <c r="AD51" s="440">
        <f t="shared" si="25"/>
        <v>200000000</v>
      </c>
      <c r="AE51" s="434">
        <f t="shared" si="55"/>
        <v>0</v>
      </c>
      <c r="AF51" s="381">
        <f t="shared" si="47"/>
        <v>0</v>
      </c>
      <c r="AG51" s="381">
        <f t="shared" si="48"/>
        <v>0</v>
      </c>
      <c r="AH51" s="381">
        <f t="shared" si="49"/>
        <v>0</v>
      </c>
      <c r="AI51" s="381">
        <v>200000000</v>
      </c>
      <c r="AJ51" s="381">
        <f t="shared" si="51"/>
        <v>0</v>
      </c>
      <c r="AK51" s="381">
        <f t="shared" si="52"/>
        <v>0</v>
      </c>
      <c r="AL51" s="416"/>
      <c r="AM51" s="440">
        <f t="shared" si="27"/>
        <v>0</v>
      </c>
      <c r="AN51" s="434">
        <f t="shared" si="56"/>
        <v>0</v>
      </c>
      <c r="AO51" s="381">
        <f t="shared" si="15"/>
        <v>0</v>
      </c>
      <c r="AP51" s="381">
        <f t="shared" si="16"/>
        <v>0</v>
      </c>
      <c r="AQ51" s="381">
        <f t="shared" si="17"/>
        <v>0</v>
      </c>
      <c r="AR51" s="381"/>
      <c r="AS51" s="381">
        <f t="shared" si="19"/>
        <v>0</v>
      </c>
      <c r="AT51" s="381">
        <f t="shared" si="20"/>
        <v>0</v>
      </c>
      <c r="AU51" s="361">
        <f t="shared" si="21"/>
        <v>0</v>
      </c>
    </row>
    <row r="52" spans="1:47" ht="19.149999999999999">
      <c r="A52" s="684"/>
      <c r="B52" s="725"/>
      <c r="C52" s="725"/>
      <c r="D52" s="725"/>
      <c r="E52" s="725"/>
      <c r="F52" s="725"/>
      <c r="G52" s="378" t="s">
        <v>1648</v>
      </c>
      <c r="H52" s="379" t="s">
        <v>1649</v>
      </c>
      <c r="I52" s="378" t="s">
        <v>1650</v>
      </c>
      <c r="J52" s="379" t="s">
        <v>1651</v>
      </c>
      <c r="K52" s="404">
        <f t="shared" si="22"/>
        <v>862025000</v>
      </c>
      <c r="L52" s="412">
        <f t="shared" si="57"/>
        <v>200000000</v>
      </c>
      <c r="M52" s="380">
        <v>200000000</v>
      </c>
      <c r="N52" s="380"/>
      <c r="O52" s="380"/>
      <c r="P52" s="380"/>
      <c r="Q52" s="380"/>
      <c r="R52" s="380"/>
      <c r="S52" s="380"/>
      <c r="T52" s="422"/>
      <c r="U52" s="440">
        <f t="shared" si="23"/>
        <v>210000000</v>
      </c>
      <c r="V52" s="434">
        <f t="shared" si="54"/>
        <v>210000000</v>
      </c>
      <c r="W52" s="381">
        <f t="shared" si="40"/>
        <v>0</v>
      </c>
      <c r="X52" s="381">
        <f t="shared" si="41"/>
        <v>0</v>
      </c>
      <c r="Y52" s="381">
        <f t="shared" si="42"/>
        <v>0</v>
      </c>
      <c r="Z52" s="381">
        <f t="shared" si="43"/>
        <v>0</v>
      </c>
      <c r="AA52" s="381">
        <f t="shared" si="44"/>
        <v>0</v>
      </c>
      <c r="AB52" s="381">
        <f t="shared" si="45"/>
        <v>0</v>
      </c>
      <c r="AC52" s="416">
        <f t="shared" si="46"/>
        <v>0</v>
      </c>
      <c r="AD52" s="440">
        <f t="shared" si="25"/>
        <v>220500000</v>
      </c>
      <c r="AE52" s="434">
        <f t="shared" si="55"/>
        <v>220500000</v>
      </c>
      <c r="AF52" s="381">
        <f t="shared" si="47"/>
        <v>0</v>
      </c>
      <c r="AG52" s="381">
        <f t="shared" si="48"/>
        <v>0</v>
      </c>
      <c r="AH52" s="381">
        <f t="shared" si="49"/>
        <v>0</v>
      </c>
      <c r="AI52" s="381">
        <f t="shared" si="50"/>
        <v>0</v>
      </c>
      <c r="AJ52" s="381">
        <f t="shared" si="51"/>
        <v>0</v>
      </c>
      <c r="AK52" s="381">
        <f t="shared" si="52"/>
        <v>0</v>
      </c>
      <c r="AL52" s="416">
        <f t="shared" si="53"/>
        <v>0</v>
      </c>
      <c r="AM52" s="440">
        <f t="shared" si="27"/>
        <v>231525000</v>
      </c>
      <c r="AN52" s="434">
        <f t="shared" si="56"/>
        <v>231525000</v>
      </c>
      <c r="AO52" s="381">
        <f t="shared" si="15"/>
        <v>0</v>
      </c>
      <c r="AP52" s="381">
        <f t="shared" si="16"/>
        <v>0</v>
      </c>
      <c r="AQ52" s="381">
        <f t="shared" si="17"/>
        <v>0</v>
      </c>
      <c r="AR52" s="381">
        <f t="shared" si="18"/>
        <v>0</v>
      </c>
      <c r="AS52" s="381">
        <f t="shared" si="19"/>
        <v>0</v>
      </c>
      <c r="AT52" s="381">
        <f t="shared" si="20"/>
        <v>0</v>
      </c>
      <c r="AU52" s="361">
        <f t="shared" si="21"/>
        <v>0</v>
      </c>
    </row>
    <row r="53" spans="1:47" ht="19.149999999999999">
      <c r="A53" s="684"/>
      <c r="B53" s="725"/>
      <c r="C53" s="725"/>
      <c r="D53" s="725"/>
      <c r="E53" s="725"/>
      <c r="F53" s="725"/>
      <c r="G53" s="378" t="s">
        <v>1652</v>
      </c>
      <c r="H53" s="379" t="s">
        <v>1653</v>
      </c>
      <c r="I53" s="378" t="s">
        <v>1654</v>
      </c>
      <c r="J53" s="379" t="s">
        <v>1655</v>
      </c>
      <c r="K53" s="404">
        <f t="shared" si="22"/>
        <v>431012500</v>
      </c>
      <c r="L53" s="412">
        <f t="shared" si="57"/>
        <v>100000000</v>
      </c>
      <c r="M53" s="380">
        <v>100000000</v>
      </c>
      <c r="N53" s="380"/>
      <c r="O53" s="380"/>
      <c r="P53" s="380"/>
      <c r="Q53" s="380"/>
      <c r="R53" s="380"/>
      <c r="S53" s="380"/>
      <c r="T53" s="422"/>
      <c r="U53" s="440">
        <f t="shared" si="23"/>
        <v>105000000</v>
      </c>
      <c r="V53" s="434">
        <f t="shared" si="54"/>
        <v>105000000</v>
      </c>
      <c r="W53" s="381">
        <f t="shared" si="40"/>
        <v>0</v>
      </c>
      <c r="X53" s="381">
        <f t="shared" si="41"/>
        <v>0</v>
      </c>
      <c r="Y53" s="381">
        <f t="shared" si="42"/>
        <v>0</v>
      </c>
      <c r="Z53" s="381">
        <f t="shared" si="43"/>
        <v>0</v>
      </c>
      <c r="AA53" s="381">
        <f t="shared" si="44"/>
        <v>0</v>
      </c>
      <c r="AB53" s="381">
        <f t="shared" si="45"/>
        <v>0</v>
      </c>
      <c r="AC53" s="416">
        <f t="shared" si="46"/>
        <v>0</v>
      </c>
      <c r="AD53" s="440">
        <f t="shared" si="25"/>
        <v>110250000</v>
      </c>
      <c r="AE53" s="434">
        <f t="shared" si="55"/>
        <v>110250000</v>
      </c>
      <c r="AF53" s="381">
        <f t="shared" si="47"/>
        <v>0</v>
      </c>
      <c r="AG53" s="381">
        <f t="shared" si="48"/>
        <v>0</v>
      </c>
      <c r="AH53" s="381">
        <f t="shared" si="49"/>
        <v>0</v>
      </c>
      <c r="AI53" s="381">
        <f t="shared" si="50"/>
        <v>0</v>
      </c>
      <c r="AJ53" s="381">
        <f t="shared" si="51"/>
        <v>0</v>
      </c>
      <c r="AK53" s="381">
        <f t="shared" si="52"/>
        <v>0</v>
      </c>
      <c r="AL53" s="416">
        <f t="shared" si="53"/>
        <v>0</v>
      </c>
      <c r="AM53" s="440">
        <f t="shared" si="27"/>
        <v>115762500</v>
      </c>
      <c r="AN53" s="434">
        <f t="shared" si="56"/>
        <v>115762500</v>
      </c>
      <c r="AO53" s="381">
        <f t="shared" si="15"/>
        <v>0</v>
      </c>
      <c r="AP53" s="381">
        <f t="shared" si="16"/>
        <v>0</v>
      </c>
      <c r="AQ53" s="381">
        <f t="shared" si="17"/>
        <v>0</v>
      </c>
      <c r="AR53" s="381">
        <f t="shared" si="18"/>
        <v>0</v>
      </c>
      <c r="AS53" s="381">
        <f t="shared" si="19"/>
        <v>0</v>
      </c>
      <c r="AT53" s="381">
        <f t="shared" si="20"/>
        <v>0</v>
      </c>
      <c r="AU53" s="361">
        <f t="shared" si="21"/>
        <v>0</v>
      </c>
    </row>
    <row r="54" spans="1:47" ht="19.149999999999999">
      <c r="A54" s="684"/>
      <c r="B54" s="725"/>
      <c r="C54" s="725"/>
      <c r="D54" s="725"/>
      <c r="E54" s="725"/>
      <c r="F54" s="725"/>
      <c r="G54" s="378" t="s">
        <v>1652</v>
      </c>
      <c r="H54" s="379" t="s">
        <v>1653</v>
      </c>
      <c r="I54" s="378" t="s">
        <v>1656</v>
      </c>
      <c r="J54" s="379" t="s">
        <v>1657</v>
      </c>
      <c r="K54" s="404">
        <f t="shared" si="22"/>
        <v>862025000</v>
      </c>
      <c r="L54" s="412">
        <f t="shared" si="57"/>
        <v>200000000</v>
      </c>
      <c r="M54" s="380">
        <v>200000000</v>
      </c>
      <c r="N54" s="380"/>
      <c r="O54" s="380"/>
      <c r="P54" s="380"/>
      <c r="Q54" s="380"/>
      <c r="R54" s="380"/>
      <c r="S54" s="380"/>
      <c r="T54" s="422"/>
      <c r="U54" s="440">
        <f t="shared" si="23"/>
        <v>210000000</v>
      </c>
      <c r="V54" s="434">
        <f t="shared" si="54"/>
        <v>210000000</v>
      </c>
      <c r="W54" s="381">
        <f t="shared" si="40"/>
        <v>0</v>
      </c>
      <c r="X54" s="381">
        <f t="shared" si="41"/>
        <v>0</v>
      </c>
      <c r="Y54" s="381">
        <f t="shared" si="42"/>
        <v>0</v>
      </c>
      <c r="Z54" s="381">
        <f t="shared" si="43"/>
        <v>0</v>
      </c>
      <c r="AA54" s="381">
        <f t="shared" si="44"/>
        <v>0</v>
      </c>
      <c r="AB54" s="381">
        <f t="shared" si="45"/>
        <v>0</v>
      </c>
      <c r="AC54" s="416">
        <f t="shared" si="46"/>
        <v>0</v>
      </c>
      <c r="AD54" s="440">
        <f t="shared" si="25"/>
        <v>220500000</v>
      </c>
      <c r="AE54" s="434">
        <f t="shared" si="55"/>
        <v>220500000</v>
      </c>
      <c r="AF54" s="381">
        <f t="shared" si="47"/>
        <v>0</v>
      </c>
      <c r="AG54" s="381">
        <f t="shared" si="48"/>
        <v>0</v>
      </c>
      <c r="AH54" s="381">
        <f t="shared" si="49"/>
        <v>0</v>
      </c>
      <c r="AI54" s="381">
        <f t="shared" si="50"/>
        <v>0</v>
      </c>
      <c r="AJ54" s="381">
        <f t="shared" si="51"/>
        <v>0</v>
      </c>
      <c r="AK54" s="381">
        <f t="shared" si="52"/>
        <v>0</v>
      </c>
      <c r="AL54" s="416">
        <f t="shared" si="53"/>
        <v>0</v>
      </c>
      <c r="AM54" s="440">
        <f t="shared" si="27"/>
        <v>231525000</v>
      </c>
      <c r="AN54" s="434">
        <f t="shared" si="56"/>
        <v>231525000</v>
      </c>
      <c r="AO54" s="381">
        <f t="shared" si="15"/>
        <v>0</v>
      </c>
      <c r="AP54" s="381">
        <f t="shared" si="16"/>
        <v>0</v>
      </c>
      <c r="AQ54" s="381">
        <f t="shared" si="17"/>
        <v>0</v>
      </c>
      <c r="AR54" s="381">
        <f t="shared" si="18"/>
        <v>0</v>
      </c>
      <c r="AS54" s="381">
        <f t="shared" si="19"/>
        <v>0</v>
      </c>
      <c r="AT54" s="381">
        <f t="shared" si="20"/>
        <v>0</v>
      </c>
      <c r="AU54" s="361">
        <f t="shared" si="21"/>
        <v>0</v>
      </c>
    </row>
    <row r="55" spans="1:47" s="248" customFormat="1">
      <c r="A55" s="684"/>
      <c r="B55" s="681" t="s">
        <v>1658</v>
      </c>
      <c r="C55" s="681">
        <v>40</v>
      </c>
      <c r="D55" s="681" t="s">
        <v>1538</v>
      </c>
      <c r="E55" s="681">
        <v>4002</v>
      </c>
      <c r="F55" s="681" t="s">
        <v>1542</v>
      </c>
      <c r="G55" s="254">
        <v>4002023</v>
      </c>
      <c r="H55" s="255" t="s">
        <v>227</v>
      </c>
      <c r="I55" s="254">
        <v>400202300</v>
      </c>
      <c r="J55" s="255" t="s">
        <v>227</v>
      </c>
      <c r="K55" s="404">
        <f t="shared" si="22"/>
        <v>215506250</v>
      </c>
      <c r="L55" s="404">
        <f t="shared" si="57"/>
        <v>50000000</v>
      </c>
      <c r="M55" s="381">
        <v>50000000</v>
      </c>
      <c r="N55" s="381"/>
      <c r="O55" s="381"/>
      <c r="P55" s="381"/>
      <c r="Q55" s="381"/>
      <c r="R55" s="381"/>
      <c r="S55" s="381"/>
      <c r="T55" s="416"/>
      <c r="U55" s="440">
        <f t="shared" si="23"/>
        <v>52500000</v>
      </c>
      <c r="V55" s="434">
        <f t="shared" si="54"/>
        <v>52500000</v>
      </c>
      <c r="W55" s="381">
        <f t="shared" si="40"/>
        <v>0</v>
      </c>
      <c r="X55" s="381">
        <f t="shared" si="41"/>
        <v>0</v>
      </c>
      <c r="Y55" s="381">
        <f t="shared" si="42"/>
        <v>0</v>
      </c>
      <c r="Z55" s="381">
        <f t="shared" si="43"/>
        <v>0</v>
      </c>
      <c r="AA55" s="381">
        <f t="shared" si="44"/>
        <v>0</v>
      </c>
      <c r="AB55" s="381">
        <f t="shared" si="45"/>
        <v>0</v>
      </c>
      <c r="AC55" s="416">
        <f t="shared" si="46"/>
        <v>0</v>
      </c>
      <c r="AD55" s="440">
        <f t="shared" si="25"/>
        <v>55125000</v>
      </c>
      <c r="AE55" s="434">
        <f t="shared" si="55"/>
        <v>55125000</v>
      </c>
      <c r="AF55" s="381">
        <f t="shared" si="47"/>
        <v>0</v>
      </c>
      <c r="AG55" s="381">
        <f t="shared" si="48"/>
        <v>0</v>
      </c>
      <c r="AH55" s="381">
        <f t="shared" si="49"/>
        <v>0</v>
      </c>
      <c r="AI55" s="381">
        <f t="shared" si="50"/>
        <v>0</v>
      </c>
      <c r="AJ55" s="381">
        <f t="shared" si="51"/>
        <v>0</v>
      </c>
      <c r="AK55" s="381">
        <f t="shared" si="52"/>
        <v>0</v>
      </c>
      <c r="AL55" s="416">
        <f t="shared" si="53"/>
        <v>0</v>
      </c>
      <c r="AM55" s="440">
        <f t="shared" si="27"/>
        <v>57881250</v>
      </c>
      <c r="AN55" s="434">
        <f t="shared" si="56"/>
        <v>57881250</v>
      </c>
      <c r="AO55" s="381">
        <f t="shared" si="15"/>
        <v>0</v>
      </c>
      <c r="AP55" s="381">
        <f t="shared" si="16"/>
        <v>0</v>
      </c>
      <c r="AQ55" s="381">
        <f t="shared" si="17"/>
        <v>0</v>
      </c>
      <c r="AR55" s="381">
        <f t="shared" si="18"/>
        <v>0</v>
      </c>
      <c r="AS55" s="381">
        <f t="shared" si="19"/>
        <v>0</v>
      </c>
      <c r="AT55" s="381">
        <f t="shared" si="20"/>
        <v>0</v>
      </c>
      <c r="AU55" s="361">
        <f t="shared" si="21"/>
        <v>0</v>
      </c>
    </row>
    <row r="56" spans="1:47" s="248" customFormat="1">
      <c r="A56" s="684"/>
      <c r="B56" s="681"/>
      <c r="C56" s="681"/>
      <c r="D56" s="681"/>
      <c r="E56" s="681"/>
      <c r="F56" s="681"/>
      <c r="G56" s="254" t="s">
        <v>1659</v>
      </c>
      <c r="H56" s="255" t="s">
        <v>377</v>
      </c>
      <c r="I56" s="254" t="s">
        <v>1660</v>
      </c>
      <c r="J56" s="255" t="s">
        <v>377</v>
      </c>
      <c r="K56" s="404">
        <f t="shared" si="22"/>
        <v>1025000000</v>
      </c>
      <c r="L56" s="404">
        <f t="shared" si="57"/>
        <v>0</v>
      </c>
      <c r="M56" s="381"/>
      <c r="N56" s="381"/>
      <c r="O56" s="381"/>
      <c r="P56" s="381"/>
      <c r="Q56" s="381"/>
      <c r="R56" s="381"/>
      <c r="S56" s="381"/>
      <c r="T56" s="416"/>
      <c r="U56" s="440">
        <f t="shared" si="23"/>
        <v>0</v>
      </c>
      <c r="V56" s="434">
        <f t="shared" si="54"/>
        <v>0</v>
      </c>
      <c r="W56" s="381">
        <f t="shared" si="40"/>
        <v>0</v>
      </c>
      <c r="X56" s="381">
        <f t="shared" si="41"/>
        <v>0</v>
      </c>
      <c r="Y56" s="381">
        <f t="shared" si="42"/>
        <v>0</v>
      </c>
      <c r="Z56" s="381">
        <f t="shared" si="43"/>
        <v>0</v>
      </c>
      <c r="AA56" s="381">
        <f t="shared" si="44"/>
        <v>0</v>
      </c>
      <c r="AB56" s="381">
        <f t="shared" si="45"/>
        <v>0</v>
      </c>
      <c r="AC56" s="416">
        <f t="shared" si="46"/>
        <v>0</v>
      </c>
      <c r="AD56" s="440">
        <f t="shared" si="25"/>
        <v>500000000</v>
      </c>
      <c r="AE56" s="434">
        <f t="shared" si="55"/>
        <v>0</v>
      </c>
      <c r="AF56" s="381">
        <v>500000000</v>
      </c>
      <c r="AG56" s="381">
        <f t="shared" si="48"/>
        <v>0</v>
      </c>
      <c r="AH56" s="381">
        <f t="shared" si="49"/>
        <v>0</v>
      </c>
      <c r="AI56" s="381">
        <f t="shared" si="50"/>
        <v>0</v>
      </c>
      <c r="AJ56" s="381">
        <f t="shared" si="51"/>
        <v>0</v>
      </c>
      <c r="AK56" s="381">
        <f t="shared" si="52"/>
        <v>0</v>
      </c>
      <c r="AL56" s="416">
        <f t="shared" si="53"/>
        <v>0</v>
      </c>
      <c r="AM56" s="440">
        <f t="shared" si="27"/>
        <v>525000000</v>
      </c>
      <c r="AN56" s="434">
        <f t="shared" si="56"/>
        <v>0</v>
      </c>
      <c r="AO56" s="381">
        <f t="shared" si="15"/>
        <v>525000000</v>
      </c>
      <c r="AP56" s="381">
        <f t="shared" si="16"/>
        <v>0</v>
      </c>
      <c r="AQ56" s="381">
        <f t="shared" si="17"/>
        <v>0</v>
      </c>
      <c r="AR56" s="381">
        <f t="shared" si="18"/>
        <v>0</v>
      </c>
      <c r="AS56" s="381">
        <f t="shared" si="19"/>
        <v>0</v>
      </c>
      <c r="AT56" s="381">
        <f t="shared" si="20"/>
        <v>0</v>
      </c>
      <c r="AU56" s="361">
        <f t="shared" si="21"/>
        <v>0</v>
      </c>
    </row>
    <row r="57" spans="1:47" s="248" customFormat="1">
      <c r="A57" s="684"/>
      <c r="B57" s="681"/>
      <c r="C57" s="681"/>
      <c r="D57" s="681"/>
      <c r="E57" s="681"/>
      <c r="F57" s="681"/>
      <c r="G57" s="254" t="s">
        <v>1661</v>
      </c>
      <c r="H57" s="255" t="s">
        <v>1662</v>
      </c>
      <c r="I57" s="254" t="s">
        <v>1663</v>
      </c>
      <c r="J57" s="255" t="s">
        <v>1662</v>
      </c>
      <c r="K57" s="404">
        <f t="shared" si="22"/>
        <v>945750000</v>
      </c>
      <c r="L57" s="404">
        <f t="shared" si="57"/>
        <v>0</v>
      </c>
      <c r="M57" s="381"/>
      <c r="N57" s="381"/>
      <c r="O57" s="381"/>
      <c r="P57" s="381"/>
      <c r="Q57" s="381"/>
      <c r="R57" s="381"/>
      <c r="S57" s="381"/>
      <c r="T57" s="416"/>
      <c r="U57" s="440">
        <f t="shared" si="23"/>
        <v>300000000</v>
      </c>
      <c r="V57" s="434">
        <f t="shared" si="54"/>
        <v>0</v>
      </c>
      <c r="W57" s="381">
        <v>300000000</v>
      </c>
      <c r="X57" s="381">
        <f t="shared" si="41"/>
        <v>0</v>
      </c>
      <c r="Y57" s="381">
        <f t="shared" si="42"/>
        <v>0</v>
      </c>
      <c r="Z57" s="381">
        <f t="shared" si="43"/>
        <v>0</v>
      </c>
      <c r="AA57" s="381">
        <f t="shared" si="44"/>
        <v>0</v>
      </c>
      <c r="AB57" s="381">
        <f t="shared" si="45"/>
        <v>0</v>
      </c>
      <c r="AC57" s="416">
        <f t="shared" si="46"/>
        <v>0</v>
      </c>
      <c r="AD57" s="440">
        <f t="shared" si="25"/>
        <v>315000000</v>
      </c>
      <c r="AE57" s="434">
        <f t="shared" si="55"/>
        <v>0</v>
      </c>
      <c r="AF57" s="381">
        <f t="shared" si="47"/>
        <v>315000000</v>
      </c>
      <c r="AG57" s="381">
        <f t="shared" si="48"/>
        <v>0</v>
      </c>
      <c r="AH57" s="381">
        <f t="shared" si="49"/>
        <v>0</v>
      </c>
      <c r="AI57" s="381">
        <f t="shared" si="50"/>
        <v>0</v>
      </c>
      <c r="AJ57" s="381">
        <f t="shared" si="51"/>
        <v>0</v>
      </c>
      <c r="AK57" s="381">
        <f t="shared" si="52"/>
        <v>0</v>
      </c>
      <c r="AL57" s="416">
        <f t="shared" si="53"/>
        <v>0</v>
      </c>
      <c r="AM57" s="440">
        <f t="shared" si="27"/>
        <v>330750000</v>
      </c>
      <c r="AN57" s="434">
        <f t="shared" si="56"/>
        <v>0</v>
      </c>
      <c r="AO57" s="381">
        <f t="shared" si="15"/>
        <v>330750000</v>
      </c>
      <c r="AP57" s="381">
        <f t="shared" si="16"/>
        <v>0</v>
      </c>
      <c r="AQ57" s="381">
        <f t="shared" si="17"/>
        <v>0</v>
      </c>
      <c r="AR57" s="381">
        <f t="shared" si="18"/>
        <v>0</v>
      </c>
      <c r="AS57" s="381">
        <f t="shared" si="19"/>
        <v>0</v>
      </c>
      <c r="AT57" s="381">
        <f t="shared" si="20"/>
        <v>0</v>
      </c>
      <c r="AU57" s="361">
        <f t="shared" si="21"/>
        <v>0</v>
      </c>
    </row>
    <row r="58" spans="1:47" s="248" customFormat="1">
      <c r="A58" s="684"/>
      <c r="B58" s="681"/>
      <c r="C58" s="681"/>
      <c r="D58" s="681"/>
      <c r="E58" s="681"/>
      <c r="F58" s="681"/>
      <c r="G58" s="254">
        <v>4002026</v>
      </c>
      <c r="H58" s="255" t="s">
        <v>228</v>
      </c>
      <c r="I58" s="254">
        <v>400202600</v>
      </c>
      <c r="J58" s="255" t="s">
        <v>228</v>
      </c>
      <c r="K58" s="404">
        <f t="shared" si="22"/>
        <v>172405000</v>
      </c>
      <c r="L58" s="404">
        <f t="shared" si="57"/>
        <v>40000000</v>
      </c>
      <c r="M58" s="381">
        <v>40000000</v>
      </c>
      <c r="N58" s="381"/>
      <c r="O58" s="381"/>
      <c r="P58" s="381"/>
      <c r="Q58" s="381"/>
      <c r="R58" s="381"/>
      <c r="S58" s="381"/>
      <c r="T58" s="416"/>
      <c r="U58" s="440">
        <f t="shared" si="23"/>
        <v>42000000</v>
      </c>
      <c r="V58" s="434">
        <f t="shared" si="54"/>
        <v>42000000</v>
      </c>
      <c r="W58" s="381">
        <f t="shared" si="40"/>
        <v>0</v>
      </c>
      <c r="X58" s="381">
        <f t="shared" si="41"/>
        <v>0</v>
      </c>
      <c r="Y58" s="381">
        <f t="shared" si="42"/>
        <v>0</v>
      </c>
      <c r="Z58" s="381">
        <f t="shared" si="43"/>
        <v>0</v>
      </c>
      <c r="AA58" s="381">
        <f t="shared" si="44"/>
        <v>0</v>
      </c>
      <c r="AB58" s="381">
        <f t="shared" si="45"/>
        <v>0</v>
      </c>
      <c r="AC58" s="416">
        <f t="shared" si="46"/>
        <v>0</v>
      </c>
      <c r="AD58" s="440">
        <f t="shared" si="25"/>
        <v>44100000</v>
      </c>
      <c r="AE58" s="434">
        <f t="shared" si="55"/>
        <v>44100000</v>
      </c>
      <c r="AF58" s="381">
        <f t="shared" si="47"/>
        <v>0</v>
      </c>
      <c r="AG58" s="381">
        <f t="shared" si="48"/>
        <v>0</v>
      </c>
      <c r="AH58" s="381">
        <f t="shared" si="49"/>
        <v>0</v>
      </c>
      <c r="AI58" s="381">
        <f t="shared" si="50"/>
        <v>0</v>
      </c>
      <c r="AJ58" s="381">
        <f t="shared" si="51"/>
        <v>0</v>
      </c>
      <c r="AK58" s="381">
        <f t="shared" si="52"/>
        <v>0</v>
      </c>
      <c r="AL58" s="416">
        <f t="shared" si="53"/>
        <v>0</v>
      </c>
      <c r="AM58" s="440">
        <f t="shared" si="27"/>
        <v>46305000</v>
      </c>
      <c r="AN58" s="434">
        <f t="shared" si="56"/>
        <v>46305000</v>
      </c>
      <c r="AO58" s="381">
        <f t="shared" si="15"/>
        <v>0</v>
      </c>
      <c r="AP58" s="381">
        <f t="shared" si="16"/>
        <v>0</v>
      </c>
      <c r="AQ58" s="381">
        <f t="shared" si="17"/>
        <v>0</v>
      </c>
      <c r="AR58" s="381">
        <f t="shared" si="18"/>
        <v>0</v>
      </c>
      <c r="AS58" s="381">
        <f t="shared" si="19"/>
        <v>0</v>
      </c>
      <c r="AT58" s="381">
        <f t="shared" si="20"/>
        <v>0</v>
      </c>
      <c r="AU58" s="361">
        <f t="shared" si="21"/>
        <v>0</v>
      </c>
    </row>
    <row r="59" spans="1:47" s="248" customFormat="1" ht="10.15" thickBot="1">
      <c r="A59" s="685"/>
      <c r="B59" s="682"/>
      <c r="C59" s="682"/>
      <c r="D59" s="682"/>
      <c r="E59" s="682"/>
      <c r="F59" s="682"/>
      <c r="G59" s="260">
        <v>4002020</v>
      </c>
      <c r="H59" s="261" t="s">
        <v>1664</v>
      </c>
      <c r="I59" s="260">
        <v>400202000</v>
      </c>
      <c r="J59" s="261" t="s">
        <v>1664</v>
      </c>
      <c r="K59" s="405">
        <f t="shared" si="22"/>
        <v>172405000</v>
      </c>
      <c r="L59" s="405">
        <f t="shared" si="57"/>
        <v>40000000</v>
      </c>
      <c r="M59" s="382">
        <v>40000000</v>
      </c>
      <c r="N59" s="382"/>
      <c r="O59" s="382"/>
      <c r="P59" s="382"/>
      <c r="Q59" s="382"/>
      <c r="R59" s="382"/>
      <c r="S59" s="382"/>
      <c r="T59" s="417"/>
      <c r="U59" s="441">
        <f t="shared" si="23"/>
        <v>42000000</v>
      </c>
      <c r="V59" s="435">
        <f t="shared" si="54"/>
        <v>42000000</v>
      </c>
      <c r="W59" s="382">
        <f t="shared" si="40"/>
        <v>0</v>
      </c>
      <c r="X59" s="382">
        <f t="shared" si="41"/>
        <v>0</v>
      </c>
      <c r="Y59" s="382">
        <f t="shared" si="42"/>
        <v>0</v>
      </c>
      <c r="Z59" s="382">
        <f t="shared" si="43"/>
        <v>0</v>
      </c>
      <c r="AA59" s="382">
        <f t="shared" si="44"/>
        <v>0</v>
      </c>
      <c r="AB59" s="382">
        <f t="shared" si="45"/>
        <v>0</v>
      </c>
      <c r="AC59" s="417">
        <f t="shared" si="46"/>
        <v>0</v>
      </c>
      <c r="AD59" s="441">
        <f t="shared" si="25"/>
        <v>44100000</v>
      </c>
      <c r="AE59" s="435">
        <f t="shared" si="55"/>
        <v>44100000</v>
      </c>
      <c r="AF59" s="382">
        <f t="shared" si="47"/>
        <v>0</v>
      </c>
      <c r="AG59" s="382">
        <f t="shared" si="48"/>
        <v>0</v>
      </c>
      <c r="AH59" s="382">
        <f t="shared" si="49"/>
        <v>0</v>
      </c>
      <c r="AI59" s="382">
        <f t="shared" si="50"/>
        <v>0</v>
      </c>
      <c r="AJ59" s="382">
        <f t="shared" si="51"/>
        <v>0</v>
      </c>
      <c r="AK59" s="382">
        <f t="shared" si="52"/>
        <v>0</v>
      </c>
      <c r="AL59" s="417">
        <f t="shared" si="53"/>
        <v>0</v>
      </c>
      <c r="AM59" s="441">
        <f t="shared" si="27"/>
        <v>46305000</v>
      </c>
      <c r="AN59" s="435">
        <f t="shared" si="56"/>
        <v>46305000</v>
      </c>
      <c r="AO59" s="382">
        <f t="shared" si="15"/>
        <v>0</v>
      </c>
      <c r="AP59" s="382">
        <f t="shared" si="16"/>
        <v>0</v>
      </c>
      <c r="AQ59" s="382">
        <f t="shared" si="17"/>
        <v>0</v>
      </c>
      <c r="AR59" s="382">
        <f t="shared" si="18"/>
        <v>0</v>
      </c>
      <c r="AS59" s="382">
        <f t="shared" si="19"/>
        <v>0</v>
      </c>
      <c r="AT59" s="382">
        <f t="shared" si="20"/>
        <v>0</v>
      </c>
      <c r="AU59" s="369">
        <f t="shared" si="21"/>
        <v>0</v>
      </c>
    </row>
    <row r="60" spans="1:47">
      <c r="A60" s="733" t="s">
        <v>1665</v>
      </c>
      <c r="B60" s="726" t="s">
        <v>1666</v>
      </c>
      <c r="C60" s="726">
        <v>32</v>
      </c>
      <c r="D60" s="726" t="s">
        <v>1601</v>
      </c>
      <c r="E60" s="726">
        <v>3202</v>
      </c>
      <c r="F60" s="726" t="s">
        <v>1667</v>
      </c>
      <c r="G60" s="386">
        <v>3202005</v>
      </c>
      <c r="H60" s="387" t="s">
        <v>192</v>
      </c>
      <c r="I60" s="386">
        <v>320200500</v>
      </c>
      <c r="J60" s="387" t="s">
        <v>193</v>
      </c>
      <c r="K60" s="403">
        <f t="shared" si="22"/>
        <v>1012293283</v>
      </c>
      <c r="L60" s="411">
        <f t="shared" si="57"/>
        <v>150497999</v>
      </c>
      <c r="M60" s="388"/>
      <c r="N60" s="388"/>
      <c r="O60" s="388"/>
      <c r="P60" s="388"/>
      <c r="Q60" s="388"/>
      <c r="R60" s="388"/>
      <c r="S60" s="388">
        <v>150497999</v>
      </c>
      <c r="T60" s="423"/>
      <c r="U60" s="438">
        <f t="shared" si="23"/>
        <v>330897642</v>
      </c>
      <c r="V60" s="430">
        <f t="shared" si="54"/>
        <v>0</v>
      </c>
      <c r="W60" s="371">
        <f t="shared" si="40"/>
        <v>0</v>
      </c>
      <c r="X60" s="371">
        <f t="shared" si="41"/>
        <v>0</v>
      </c>
      <c r="Y60" s="371">
        <f t="shared" si="42"/>
        <v>0</v>
      </c>
      <c r="Z60" s="371">
        <f t="shared" si="43"/>
        <v>0</v>
      </c>
      <c r="AA60" s="371">
        <f t="shared" si="44"/>
        <v>0</v>
      </c>
      <c r="AB60" s="371">
        <v>330897642</v>
      </c>
      <c r="AC60" s="418">
        <f t="shared" si="46"/>
        <v>0</v>
      </c>
      <c r="AD60" s="438">
        <f t="shared" si="25"/>
        <v>200000000</v>
      </c>
      <c r="AE60" s="430">
        <f t="shared" si="55"/>
        <v>0</v>
      </c>
      <c r="AF60" s="371">
        <f t="shared" si="47"/>
        <v>0</v>
      </c>
      <c r="AG60" s="371">
        <f t="shared" si="48"/>
        <v>0</v>
      </c>
      <c r="AH60" s="371">
        <f t="shared" si="49"/>
        <v>0</v>
      </c>
      <c r="AI60" s="371">
        <f t="shared" si="50"/>
        <v>0</v>
      </c>
      <c r="AJ60" s="371">
        <f t="shared" si="51"/>
        <v>0</v>
      </c>
      <c r="AK60" s="371">
        <v>200000000</v>
      </c>
      <c r="AL60" s="418">
        <f t="shared" si="53"/>
        <v>0</v>
      </c>
      <c r="AM60" s="438">
        <f t="shared" si="27"/>
        <v>330897642</v>
      </c>
      <c r="AN60" s="430">
        <f t="shared" si="56"/>
        <v>0</v>
      </c>
      <c r="AO60" s="371">
        <f t="shared" si="15"/>
        <v>0</v>
      </c>
      <c r="AP60" s="371">
        <f t="shared" si="16"/>
        <v>0</v>
      </c>
      <c r="AQ60" s="371">
        <f t="shared" si="17"/>
        <v>0</v>
      </c>
      <c r="AR60" s="371">
        <f t="shared" si="18"/>
        <v>0</v>
      </c>
      <c r="AS60" s="371">
        <f t="shared" si="19"/>
        <v>0</v>
      </c>
      <c r="AT60" s="371">
        <v>330897642</v>
      </c>
      <c r="AU60" s="364">
        <f t="shared" si="21"/>
        <v>0</v>
      </c>
    </row>
    <row r="61" spans="1:47">
      <c r="A61" s="734"/>
      <c r="B61" s="727"/>
      <c r="C61" s="727"/>
      <c r="D61" s="727"/>
      <c r="E61" s="727"/>
      <c r="F61" s="727"/>
      <c r="G61" s="389">
        <v>3202006</v>
      </c>
      <c r="H61" s="390" t="s">
        <v>194</v>
      </c>
      <c r="I61" s="389">
        <v>320200600</v>
      </c>
      <c r="J61" s="390" t="s">
        <v>195</v>
      </c>
      <c r="K61" s="404">
        <f t="shared" si="22"/>
        <v>628931751</v>
      </c>
      <c r="L61" s="412">
        <f t="shared" si="57"/>
        <v>75000000</v>
      </c>
      <c r="M61" s="391"/>
      <c r="N61" s="391"/>
      <c r="O61" s="391"/>
      <c r="P61" s="391"/>
      <c r="Q61" s="391"/>
      <c r="R61" s="391"/>
      <c r="S61" s="391">
        <v>75000000</v>
      </c>
      <c r="T61" s="424"/>
      <c r="U61" s="440">
        <f t="shared" si="23"/>
        <v>200000000</v>
      </c>
      <c r="V61" s="431">
        <f t="shared" si="54"/>
        <v>0</v>
      </c>
      <c r="W61" s="366">
        <f t="shared" si="40"/>
        <v>0</v>
      </c>
      <c r="X61" s="366">
        <f t="shared" si="41"/>
        <v>0</v>
      </c>
      <c r="Y61" s="366">
        <f t="shared" si="42"/>
        <v>0</v>
      </c>
      <c r="Z61" s="366">
        <f t="shared" si="43"/>
        <v>0</v>
      </c>
      <c r="AA61" s="366">
        <f t="shared" si="44"/>
        <v>0</v>
      </c>
      <c r="AB61" s="366">
        <v>200000000</v>
      </c>
      <c r="AC61" s="419">
        <f t="shared" si="46"/>
        <v>0</v>
      </c>
      <c r="AD61" s="440">
        <f t="shared" si="25"/>
        <v>153931751</v>
      </c>
      <c r="AE61" s="431">
        <f t="shared" si="55"/>
        <v>0</v>
      </c>
      <c r="AF61" s="366">
        <f t="shared" si="47"/>
        <v>0</v>
      </c>
      <c r="AG61" s="366">
        <f t="shared" si="48"/>
        <v>0</v>
      </c>
      <c r="AH61" s="366">
        <f t="shared" si="49"/>
        <v>0</v>
      </c>
      <c r="AI61" s="366">
        <f t="shared" si="50"/>
        <v>0</v>
      </c>
      <c r="AJ61" s="366">
        <f t="shared" si="51"/>
        <v>0</v>
      </c>
      <c r="AK61" s="366">
        <v>153931751</v>
      </c>
      <c r="AL61" s="419">
        <f t="shared" si="53"/>
        <v>0</v>
      </c>
      <c r="AM61" s="440">
        <f t="shared" si="27"/>
        <v>200000000</v>
      </c>
      <c r="AN61" s="431">
        <f t="shared" si="56"/>
        <v>0</v>
      </c>
      <c r="AO61" s="366">
        <f t="shared" ref="AO61:AO85" si="58">+AF61*1.05</f>
        <v>0</v>
      </c>
      <c r="AP61" s="366">
        <f t="shared" ref="AP61:AP85" si="59">+AG61*1.05</f>
        <v>0</v>
      </c>
      <c r="AQ61" s="366">
        <f t="shared" ref="AQ61:AQ85" si="60">+AH61*1.05</f>
        <v>0</v>
      </c>
      <c r="AR61" s="366">
        <f t="shared" ref="AR61:AR85" si="61">+AI61*1.05</f>
        <v>0</v>
      </c>
      <c r="AS61" s="366">
        <f t="shared" ref="AS61:AS85" si="62">+AJ61*1.05</f>
        <v>0</v>
      </c>
      <c r="AT61" s="366">
        <v>200000000</v>
      </c>
      <c r="AU61" s="365">
        <f t="shared" ref="AU61:AU85" si="63">+AL61*1.05</f>
        <v>0</v>
      </c>
    </row>
    <row r="62" spans="1:47" ht="28.9">
      <c r="A62" s="734"/>
      <c r="B62" s="727"/>
      <c r="C62" s="727"/>
      <c r="D62" s="727"/>
      <c r="E62" s="727"/>
      <c r="F62" s="727"/>
      <c r="G62" s="389">
        <v>3202014</v>
      </c>
      <c r="H62" s="390" t="s">
        <v>729</v>
      </c>
      <c r="I62" s="389">
        <v>320201402</v>
      </c>
      <c r="J62" s="390" t="s">
        <v>730</v>
      </c>
      <c r="K62" s="404">
        <f t="shared" ref="K62:K85" si="64">+L62+U62+AD62+AM62</f>
        <v>86202500</v>
      </c>
      <c r="L62" s="412">
        <f t="shared" si="57"/>
        <v>20000000</v>
      </c>
      <c r="M62" s="391">
        <v>20000000</v>
      </c>
      <c r="N62" s="391"/>
      <c r="O62" s="391"/>
      <c r="P62" s="391"/>
      <c r="Q62" s="391"/>
      <c r="R62" s="391"/>
      <c r="S62" s="391"/>
      <c r="T62" s="424"/>
      <c r="U62" s="440">
        <f t="shared" si="23"/>
        <v>21000000</v>
      </c>
      <c r="V62" s="431">
        <f t="shared" si="54"/>
        <v>21000000</v>
      </c>
      <c r="W62" s="366">
        <f t="shared" si="40"/>
        <v>0</v>
      </c>
      <c r="X62" s="366">
        <f t="shared" si="41"/>
        <v>0</v>
      </c>
      <c r="Y62" s="366">
        <f t="shared" si="42"/>
        <v>0</v>
      </c>
      <c r="Z62" s="366">
        <f t="shared" si="43"/>
        <v>0</v>
      </c>
      <c r="AA62" s="366">
        <f t="shared" si="44"/>
        <v>0</v>
      </c>
      <c r="AB62" s="366">
        <f t="shared" si="45"/>
        <v>0</v>
      </c>
      <c r="AC62" s="419">
        <f t="shared" si="46"/>
        <v>0</v>
      </c>
      <c r="AD62" s="440">
        <f t="shared" si="25"/>
        <v>22050000</v>
      </c>
      <c r="AE62" s="431">
        <f t="shared" si="55"/>
        <v>22050000</v>
      </c>
      <c r="AF62" s="366">
        <f t="shared" si="47"/>
        <v>0</v>
      </c>
      <c r="AG62" s="366">
        <f t="shared" si="48"/>
        <v>0</v>
      </c>
      <c r="AH62" s="366">
        <f t="shared" si="49"/>
        <v>0</v>
      </c>
      <c r="AI62" s="366">
        <f t="shared" si="50"/>
        <v>0</v>
      </c>
      <c r="AJ62" s="366">
        <f t="shared" si="51"/>
        <v>0</v>
      </c>
      <c r="AK62" s="366">
        <f t="shared" si="52"/>
        <v>0</v>
      </c>
      <c r="AL62" s="419">
        <f t="shared" si="53"/>
        <v>0</v>
      </c>
      <c r="AM62" s="440">
        <f t="shared" si="27"/>
        <v>23152500</v>
      </c>
      <c r="AN62" s="431">
        <f t="shared" si="56"/>
        <v>23152500</v>
      </c>
      <c r="AO62" s="366">
        <f t="shared" si="58"/>
        <v>0</v>
      </c>
      <c r="AP62" s="366">
        <f t="shared" si="59"/>
        <v>0</v>
      </c>
      <c r="AQ62" s="366">
        <f t="shared" si="60"/>
        <v>0</v>
      </c>
      <c r="AR62" s="366">
        <f t="shared" si="61"/>
        <v>0</v>
      </c>
      <c r="AS62" s="366">
        <f t="shared" si="62"/>
        <v>0</v>
      </c>
      <c r="AT62" s="366">
        <f t="shared" ref="AT62:AT85" si="65">+AK62*1.05</f>
        <v>0</v>
      </c>
      <c r="AU62" s="365">
        <f t="shared" si="63"/>
        <v>0</v>
      </c>
    </row>
    <row r="63" spans="1:47" ht="11.45" customHeight="1">
      <c r="A63" s="734"/>
      <c r="B63" s="727"/>
      <c r="C63" s="727"/>
      <c r="D63" s="727"/>
      <c r="E63" s="727"/>
      <c r="F63" s="727"/>
      <c r="G63" s="389">
        <v>3202038</v>
      </c>
      <c r="H63" s="390" t="s">
        <v>200</v>
      </c>
      <c r="I63" s="389">
        <v>320203800</v>
      </c>
      <c r="J63" s="390" t="s">
        <v>201</v>
      </c>
      <c r="K63" s="404">
        <f t="shared" si="64"/>
        <v>15762500</v>
      </c>
      <c r="L63" s="412">
        <f t="shared" ref="L63:L85" si="66">SUM(M63:T63)</f>
        <v>0</v>
      </c>
      <c r="M63" s="391"/>
      <c r="N63" s="391"/>
      <c r="O63" s="391"/>
      <c r="P63" s="391"/>
      <c r="Q63" s="391"/>
      <c r="R63" s="391"/>
      <c r="S63" s="391"/>
      <c r="T63" s="424"/>
      <c r="U63" s="440">
        <f t="shared" si="23"/>
        <v>5000000</v>
      </c>
      <c r="V63" s="431">
        <v>5000000</v>
      </c>
      <c r="W63" s="366">
        <f t="shared" si="40"/>
        <v>0</v>
      </c>
      <c r="X63" s="366">
        <f t="shared" si="41"/>
        <v>0</v>
      </c>
      <c r="Y63" s="366">
        <f t="shared" si="42"/>
        <v>0</v>
      </c>
      <c r="Z63" s="366">
        <f t="shared" si="43"/>
        <v>0</v>
      </c>
      <c r="AA63" s="366">
        <f t="shared" si="44"/>
        <v>0</v>
      </c>
      <c r="AB63" s="366">
        <f t="shared" si="45"/>
        <v>0</v>
      </c>
      <c r="AC63" s="419">
        <f t="shared" si="46"/>
        <v>0</v>
      </c>
      <c r="AD63" s="440">
        <f t="shared" si="25"/>
        <v>5250000</v>
      </c>
      <c r="AE63" s="431">
        <f t="shared" si="55"/>
        <v>5250000</v>
      </c>
      <c r="AF63" s="366">
        <f t="shared" si="47"/>
        <v>0</v>
      </c>
      <c r="AG63" s="366">
        <f t="shared" si="48"/>
        <v>0</v>
      </c>
      <c r="AH63" s="366">
        <f t="shared" si="49"/>
        <v>0</v>
      </c>
      <c r="AI63" s="366">
        <f t="shared" si="50"/>
        <v>0</v>
      </c>
      <c r="AJ63" s="366">
        <f t="shared" si="51"/>
        <v>0</v>
      </c>
      <c r="AK63" s="366">
        <f t="shared" si="52"/>
        <v>0</v>
      </c>
      <c r="AL63" s="419">
        <f t="shared" si="53"/>
        <v>0</v>
      </c>
      <c r="AM63" s="440">
        <f t="shared" si="27"/>
        <v>5512500</v>
      </c>
      <c r="AN63" s="431">
        <f t="shared" si="56"/>
        <v>5512500</v>
      </c>
      <c r="AO63" s="366">
        <f t="shared" si="58"/>
        <v>0</v>
      </c>
      <c r="AP63" s="366">
        <f t="shared" si="59"/>
        <v>0</v>
      </c>
      <c r="AQ63" s="366">
        <f t="shared" si="60"/>
        <v>0</v>
      </c>
      <c r="AR63" s="366">
        <f t="shared" si="61"/>
        <v>0</v>
      </c>
      <c r="AS63" s="366">
        <f t="shared" si="62"/>
        <v>0</v>
      </c>
      <c r="AT63" s="366">
        <f t="shared" si="65"/>
        <v>0</v>
      </c>
      <c r="AU63" s="365">
        <f t="shared" si="63"/>
        <v>0</v>
      </c>
    </row>
    <row r="64" spans="1:47">
      <c r="A64" s="734"/>
      <c r="B64" s="727"/>
      <c r="C64" s="727"/>
      <c r="D64" s="727"/>
      <c r="E64" s="727"/>
      <c r="F64" s="727"/>
      <c r="G64" s="389" t="s">
        <v>1668</v>
      </c>
      <c r="H64" s="390" t="s">
        <v>1669</v>
      </c>
      <c r="I64" s="389" t="s">
        <v>1670</v>
      </c>
      <c r="J64" s="390" t="s">
        <v>1671</v>
      </c>
      <c r="K64" s="404">
        <f t="shared" si="64"/>
        <v>8620250</v>
      </c>
      <c r="L64" s="412">
        <f t="shared" si="66"/>
        <v>2000000</v>
      </c>
      <c r="M64" s="391">
        <v>2000000</v>
      </c>
      <c r="N64" s="391"/>
      <c r="O64" s="391"/>
      <c r="P64" s="391"/>
      <c r="Q64" s="391"/>
      <c r="R64" s="391"/>
      <c r="S64" s="391"/>
      <c r="T64" s="424"/>
      <c r="U64" s="440">
        <f t="shared" ref="U64:U85" si="67">SUM(V64:AC64)</f>
        <v>2100000</v>
      </c>
      <c r="V64" s="431">
        <f t="shared" si="54"/>
        <v>2100000</v>
      </c>
      <c r="W64" s="366">
        <f t="shared" si="40"/>
        <v>0</v>
      </c>
      <c r="X64" s="366">
        <f t="shared" si="41"/>
        <v>0</v>
      </c>
      <c r="Y64" s="366">
        <f t="shared" si="42"/>
        <v>0</v>
      </c>
      <c r="Z64" s="366">
        <f t="shared" si="43"/>
        <v>0</v>
      </c>
      <c r="AA64" s="366">
        <f t="shared" si="44"/>
        <v>0</v>
      </c>
      <c r="AB64" s="366">
        <f t="shared" si="45"/>
        <v>0</v>
      </c>
      <c r="AC64" s="419">
        <f t="shared" si="46"/>
        <v>0</v>
      </c>
      <c r="AD64" s="440">
        <f t="shared" ref="AD64:AD85" si="68">SUM(AE64:AL64)</f>
        <v>2205000</v>
      </c>
      <c r="AE64" s="431">
        <f t="shared" si="55"/>
        <v>2205000</v>
      </c>
      <c r="AF64" s="366">
        <f t="shared" si="47"/>
        <v>0</v>
      </c>
      <c r="AG64" s="366">
        <f t="shared" si="48"/>
        <v>0</v>
      </c>
      <c r="AH64" s="366">
        <f t="shared" si="49"/>
        <v>0</v>
      </c>
      <c r="AI64" s="366">
        <f t="shared" si="50"/>
        <v>0</v>
      </c>
      <c r="AJ64" s="366">
        <f t="shared" si="51"/>
        <v>0</v>
      </c>
      <c r="AK64" s="366">
        <f t="shared" si="52"/>
        <v>0</v>
      </c>
      <c r="AL64" s="419">
        <f t="shared" si="53"/>
        <v>0</v>
      </c>
      <c r="AM64" s="440">
        <f t="shared" ref="AM64:AM85" si="69">SUM(AN64:AU64)</f>
        <v>2315250</v>
      </c>
      <c r="AN64" s="431">
        <f t="shared" si="56"/>
        <v>2315250</v>
      </c>
      <c r="AO64" s="366">
        <f t="shared" si="58"/>
        <v>0</v>
      </c>
      <c r="AP64" s="366">
        <f t="shared" si="59"/>
        <v>0</v>
      </c>
      <c r="AQ64" s="366">
        <f t="shared" si="60"/>
        <v>0</v>
      </c>
      <c r="AR64" s="366">
        <f t="shared" si="61"/>
        <v>0</v>
      </c>
      <c r="AS64" s="366">
        <f t="shared" si="62"/>
        <v>0</v>
      </c>
      <c r="AT64" s="366">
        <f t="shared" si="65"/>
        <v>0</v>
      </c>
      <c r="AU64" s="365">
        <f t="shared" si="63"/>
        <v>0</v>
      </c>
    </row>
    <row r="65" spans="1:47" ht="28.9">
      <c r="A65" s="734"/>
      <c r="B65" s="727"/>
      <c r="C65" s="727"/>
      <c r="D65" s="727"/>
      <c r="E65" s="727"/>
      <c r="F65" s="727"/>
      <c r="G65" s="389" t="s">
        <v>738</v>
      </c>
      <c r="H65" s="390" t="s">
        <v>739</v>
      </c>
      <c r="I65" s="389" t="s">
        <v>740</v>
      </c>
      <c r="J65" s="390" t="s">
        <v>741</v>
      </c>
      <c r="K65" s="404">
        <f t="shared" si="64"/>
        <v>431012500</v>
      </c>
      <c r="L65" s="412">
        <f t="shared" si="66"/>
        <v>100000000</v>
      </c>
      <c r="M65" s="391">
        <v>10000000</v>
      </c>
      <c r="N65" s="391"/>
      <c r="O65" s="391"/>
      <c r="P65" s="391"/>
      <c r="Q65" s="391"/>
      <c r="R65" s="391"/>
      <c r="S65" s="391"/>
      <c r="T65" s="424">
        <v>90000000</v>
      </c>
      <c r="U65" s="440">
        <f t="shared" si="67"/>
        <v>105000000</v>
      </c>
      <c r="V65" s="431">
        <f t="shared" si="54"/>
        <v>10500000</v>
      </c>
      <c r="W65" s="366">
        <f t="shared" si="40"/>
        <v>0</v>
      </c>
      <c r="X65" s="366">
        <f t="shared" si="41"/>
        <v>0</v>
      </c>
      <c r="Y65" s="366">
        <f t="shared" si="42"/>
        <v>0</v>
      </c>
      <c r="Z65" s="366">
        <f t="shared" si="43"/>
        <v>0</v>
      </c>
      <c r="AA65" s="366">
        <f t="shared" si="44"/>
        <v>0</v>
      </c>
      <c r="AB65" s="366">
        <f t="shared" si="45"/>
        <v>0</v>
      </c>
      <c r="AC65" s="419">
        <f t="shared" si="46"/>
        <v>94500000</v>
      </c>
      <c r="AD65" s="440">
        <f t="shared" si="68"/>
        <v>110250000</v>
      </c>
      <c r="AE65" s="431">
        <f t="shared" si="55"/>
        <v>11025000</v>
      </c>
      <c r="AF65" s="366">
        <f t="shared" si="47"/>
        <v>0</v>
      </c>
      <c r="AG65" s="366">
        <f t="shared" si="48"/>
        <v>0</v>
      </c>
      <c r="AH65" s="366">
        <f t="shared" si="49"/>
        <v>0</v>
      </c>
      <c r="AI65" s="366">
        <f t="shared" si="50"/>
        <v>0</v>
      </c>
      <c r="AJ65" s="366">
        <f t="shared" si="51"/>
        <v>0</v>
      </c>
      <c r="AK65" s="366">
        <f t="shared" si="52"/>
        <v>0</v>
      </c>
      <c r="AL65" s="419">
        <f t="shared" si="53"/>
        <v>99225000</v>
      </c>
      <c r="AM65" s="440">
        <f t="shared" si="69"/>
        <v>115762500</v>
      </c>
      <c r="AN65" s="431">
        <f t="shared" si="56"/>
        <v>11576250</v>
      </c>
      <c r="AO65" s="366">
        <f t="shared" si="58"/>
        <v>0</v>
      </c>
      <c r="AP65" s="366">
        <f t="shared" si="59"/>
        <v>0</v>
      </c>
      <c r="AQ65" s="366">
        <f t="shared" si="60"/>
        <v>0</v>
      </c>
      <c r="AR65" s="366">
        <f t="shared" si="61"/>
        <v>0</v>
      </c>
      <c r="AS65" s="366">
        <f t="shared" si="62"/>
        <v>0</v>
      </c>
      <c r="AT65" s="366">
        <f t="shared" si="65"/>
        <v>0</v>
      </c>
      <c r="AU65" s="365">
        <f t="shared" si="63"/>
        <v>104186250</v>
      </c>
    </row>
    <row r="66" spans="1:47" ht="19.149999999999999">
      <c r="A66" s="734"/>
      <c r="B66" s="727" t="s">
        <v>1672</v>
      </c>
      <c r="C66" s="727">
        <v>32</v>
      </c>
      <c r="D66" s="727" t="s">
        <v>1601</v>
      </c>
      <c r="E66" s="727" t="s">
        <v>1673</v>
      </c>
      <c r="F66" s="727" t="s">
        <v>1674</v>
      </c>
      <c r="G66" s="389" t="s">
        <v>686</v>
      </c>
      <c r="H66" s="390" t="s">
        <v>687</v>
      </c>
      <c r="I66" s="389" t="s">
        <v>688</v>
      </c>
      <c r="J66" s="390" t="s">
        <v>689</v>
      </c>
      <c r="K66" s="404">
        <f t="shared" si="64"/>
        <v>157625000</v>
      </c>
      <c r="L66" s="412">
        <f t="shared" si="66"/>
        <v>0</v>
      </c>
      <c r="M66" s="391"/>
      <c r="N66" s="391"/>
      <c r="O66" s="391"/>
      <c r="P66" s="391"/>
      <c r="Q66" s="391"/>
      <c r="R66" s="391"/>
      <c r="S66" s="391"/>
      <c r="T66" s="424"/>
      <c r="U66" s="440">
        <f t="shared" si="67"/>
        <v>50000000</v>
      </c>
      <c r="V66" s="431">
        <f t="shared" si="54"/>
        <v>0</v>
      </c>
      <c r="W66" s="366">
        <f t="shared" si="40"/>
        <v>0</v>
      </c>
      <c r="X66" s="366">
        <f t="shared" si="41"/>
        <v>0</v>
      </c>
      <c r="Y66" s="366">
        <f t="shared" si="42"/>
        <v>0</v>
      </c>
      <c r="Z66" s="366">
        <f t="shared" si="43"/>
        <v>0</v>
      </c>
      <c r="AA66" s="366">
        <f t="shared" si="44"/>
        <v>0</v>
      </c>
      <c r="AB66" s="366">
        <f t="shared" si="45"/>
        <v>0</v>
      </c>
      <c r="AC66" s="419">
        <v>50000000</v>
      </c>
      <c r="AD66" s="440">
        <f t="shared" si="68"/>
        <v>52500000</v>
      </c>
      <c r="AE66" s="431">
        <f t="shared" si="55"/>
        <v>0</v>
      </c>
      <c r="AF66" s="366">
        <f t="shared" si="47"/>
        <v>0</v>
      </c>
      <c r="AG66" s="366">
        <f t="shared" si="48"/>
        <v>0</v>
      </c>
      <c r="AH66" s="366">
        <f t="shared" si="49"/>
        <v>0</v>
      </c>
      <c r="AI66" s="366">
        <f t="shared" si="50"/>
        <v>0</v>
      </c>
      <c r="AJ66" s="366">
        <f t="shared" si="51"/>
        <v>0</v>
      </c>
      <c r="AK66" s="366">
        <f t="shared" si="52"/>
        <v>0</v>
      </c>
      <c r="AL66" s="419">
        <f t="shared" si="53"/>
        <v>52500000</v>
      </c>
      <c r="AM66" s="440">
        <f t="shared" si="69"/>
        <v>55125000</v>
      </c>
      <c r="AN66" s="431">
        <f t="shared" si="56"/>
        <v>0</v>
      </c>
      <c r="AO66" s="366">
        <f t="shared" si="58"/>
        <v>0</v>
      </c>
      <c r="AP66" s="366">
        <f t="shared" si="59"/>
        <v>0</v>
      </c>
      <c r="AQ66" s="366">
        <f t="shared" si="60"/>
        <v>0</v>
      </c>
      <c r="AR66" s="366">
        <f t="shared" si="61"/>
        <v>0</v>
      </c>
      <c r="AS66" s="366">
        <f t="shared" si="62"/>
        <v>0</v>
      </c>
      <c r="AT66" s="366">
        <f t="shared" si="65"/>
        <v>0</v>
      </c>
      <c r="AU66" s="365">
        <f t="shared" si="63"/>
        <v>55125000</v>
      </c>
    </row>
    <row r="67" spans="1:47" ht="19.149999999999999">
      <c r="A67" s="734"/>
      <c r="B67" s="727"/>
      <c r="C67" s="727"/>
      <c r="D67" s="727"/>
      <c r="E67" s="727"/>
      <c r="F67" s="727"/>
      <c r="G67" s="389" t="s">
        <v>1675</v>
      </c>
      <c r="H67" s="390" t="s">
        <v>1676</v>
      </c>
      <c r="I67" s="389" t="s">
        <v>1677</v>
      </c>
      <c r="J67" s="390" t="s">
        <v>1678</v>
      </c>
      <c r="K67" s="404">
        <f t="shared" si="64"/>
        <v>157625000</v>
      </c>
      <c r="L67" s="412">
        <f t="shared" si="66"/>
        <v>0</v>
      </c>
      <c r="M67" s="391"/>
      <c r="N67" s="391"/>
      <c r="O67" s="391"/>
      <c r="P67" s="391"/>
      <c r="Q67" s="391"/>
      <c r="R67" s="391"/>
      <c r="S67" s="391"/>
      <c r="T67" s="424"/>
      <c r="U67" s="440">
        <f t="shared" si="67"/>
        <v>50000000</v>
      </c>
      <c r="V67" s="431">
        <f t="shared" si="54"/>
        <v>0</v>
      </c>
      <c r="W67" s="366">
        <f t="shared" si="40"/>
        <v>0</v>
      </c>
      <c r="X67" s="366">
        <f t="shared" si="41"/>
        <v>0</v>
      </c>
      <c r="Y67" s="366">
        <f t="shared" si="42"/>
        <v>0</v>
      </c>
      <c r="Z67" s="366">
        <f t="shared" si="43"/>
        <v>0</v>
      </c>
      <c r="AA67" s="366">
        <f t="shared" si="44"/>
        <v>0</v>
      </c>
      <c r="AB67" s="366">
        <f t="shared" si="45"/>
        <v>0</v>
      </c>
      <c r="AC67" s="419">
        <v>50000000</v>
      </c>
      <c r="AD67" s="440">
        <f t="shared" si="68"/>
        <v>52500000</v>
      </c>
      <c r="AE67" s="431">
        <f t="shared" si="55"/>
        <v>0</v>
      </c>
      <c r="AF67" s="366">
        <f t="shared" si="47"/>
        <v>0</v>
      </c>
      <c r="AG67" s="366">
        <f t="shared" si="48"/>
        <v>0</v>
      </c>
      <c r="AH67" s="366">
        <f t="shared" si="49"/>
        <v>0</v>
      </c>
      <c r="AI67" s="366">
        <f t="shared" si="50"/>
        <v>0</v>
      </c>
      <c r="AJ67" s="366">
        <f t="shared" si="51"/>
        <v>0</v>
      </c>
      <c r="AK67" s="366">
        <f t="shared" si="52"/>
        <v>0</v>
      </c>
      <c r="AL67" s="419">
        <f t="shared" si="53"/>
        <v>52500000</v>
      </c>
      <c r="AM67" s="440">
        <f t="shared" si="69"/>
        <v>55125000</v>
      </c>
      <c r="AN67" s="431">
        <f t="shared" si="56"/>
        <v>0</v>
      </c>
      <c r="AO67" s="366">
        <f t="shared" si="58"/>
        <v>0</v>
      </c>
      <c r="AP67" s="366">
        <f t="shared" si="59"/>
        <v>0</v>
      </c>
      <c r="AQ67" s="366">
        <f t="shared" si="60"/>
        <v>0</v>
      </c>
      <c r="AR67" s="366">
        <f t="shared" si="61"/>
        <v>0</v>
      </c>
      <c r="AS67" s="366">
        <f t="shared" si="62"/>
        <v>0</v>
      </c>
      <c r="AT67" s="366">
        <f t="shared" si="65"/>
        <v>0</v>
      </c>
      <c r="AU67" s="365">
        <f t="shared" si="63"/>
        <v>55125000</v>
      </c>
    </row>
    <row r="68" spans="1:47" ht="18.600000000000001" customHeight="1">
      <c r="A68" s="734"/>
      <c r="B68" s="727"/>
      <c r="C68" s="727"/>
      <c r="D68" s="727"/>
      <c r="E68" s="727"/>
      <c r="F68" s="727"/>
      <c r="G68" s="389" t="s">
        <v>1679</v>
      </c>
      <c r="H68" s="390" t="s">
        <v>1680</v>
      </c>
      <c r="I68" s="389" t="s">
        <v>1681</v>
      </c>
      <c r="J68" s="390" t="s">
        <v>1682</v>
      </c>
      <c r="K68" s="404">
        <f t="shared" si="64"/>
        <v>157625000</v>
      </c>
      <c r="L68" s="412">
        <f t="shared" si="66"/>
        <v>0</v>
      </c>
      <c r="M68" s="391"/>
      <c r="N68" s="391"/>
      <c r="O68" s="391"/>
      <c r="P68" s="391"/>
      <c r="Q68" s="391"/>
      <c r="R68" s="391"/>
      <c r="S68" s="391"/>
      <c r="T68" s="424"/>
      <c r="U68" s="440">
        <f t="shared" si="67"/>
        <v>50000000</v>
      </c>
      <c r="V68" s="431">
        <f t="shared" si="54"/>
        <v>0</v>
      </c>
      <c r="W68" s="366">
        <f t="shared" si="40"/>
        <v>0</v>
      </c>
      <c r="X68" s="366">
        <f t="shared" si="41"/>
        <v>0</v>
      </c>
      <c r="Y68" s="366">
        <f t="shared" si="42"/>
        <v>0</v>
      </c>
      <c r="Z68" s="366">
        <f t="shared" si="43"/>
        <v>0</v>
      </c>
      <c r="AA68" s="366">
        <f t="shared" si="44"/>
        <v>0</v>
      </c>
      <c r="AB68" s="366">
        <f t="shared" si="45"/>
        <v>0</v>
      </c>
      <c r="AC68" s="419">
        <v>50000000</v>
      </c>
      <c r="AD68" s="440">
        <f t="shared" si="68"/>
        <v>52500000</v>
      </c>
      <c r="AE68" s="431">
        <f t="shared" si="55"/>
        <v>0</v>
      </c>
      <c r="AF68" s="366">
        <f t="shared" si="47"/>
        <v>0</v>
      </c>
      <c r="AG68" s="366">
        <f t="shared" si="48"/>
        <v>0</v>
      </c>
      <c r="AH68" s="366">
        <f t="shared" si="49"/>
        <v>0</v>
      </c>
      <c r="AI68" s="366">
        <f t="shared" si="50"/>
        <v>0</v>
      </c>
      <c r="AJ68" s="366">
        <f t="shared" si="51"/>
        <v>0</v>
      </c>
      <c r="AK68" s="366">
        <f t="shared" si="52"/>
        <v>0</v>
      </c>
      <c r="AL68" s="419">
        <f t="shared" si="53"/>
        <v>52500000</v>
      </c>
      <c r="AM68" s="440">
        <f t="shared" si="69"/>
        <v>55125000</v>
      </c>
      <c r="AN68" s="431">
        <f t="shared" si="56"/>
        <v>0</v>
      </c>
      <c r="AO68" s="366">
        <f t="shared" si="58"/>
        <v>0</v>
      </c>
      <c r="AP68" s="366">
        <f t="shared" si="59"/>
        <v>0</v>
      </c>
      <c r="AQ68" s="366">
        <f t="shared" si="60"/>
        <v>0</v>
      </c>
      <c r="AR68" s="366">
        <f t="shared" si="61"/>
        <v>0</v>
      </c>
      <c r="AS68" s="366">
        <f t="shared" si="62"/>
        <v>0</v>
      </c>
      <c r="AT68" s="366">
        <f t="shared" si="65"/>
        <v>0</v>
      </c>
      <c r="AU68" s="365">
        <f t="shared" si="63"/>
        <v>55125000</v>
      </c>
    </row>
    <row r="69" spans="1:47">
      <c r="A69" s="734"/>
      <c r="B69" s="727"/>
      <c r="C69" s="727"/>
      <c r="D69" s="727"/>
      <c r="E69" s="727"/>
      <c r="F69" s="727"/>
      <c r="G69" s="389" t="s">
        <v>1683</v>
      </c>
      <c r="H69" s="390" t="s">
        <v>1684</v>
      </c>
      <c r="I69" s="389" t="s">
        <v>1685</v>
      </c>
      <c r="J69" s="390" t="s">
        <v>1686</v>
      </c>
      <c r="K69" s="404">
        <f t="shared" si="64"/>
        <v>63050000</v>
      </c>
      <c r="L69" s="412">
        <f t="shared" si="66"/>
        <v>0</v>
      </c>
      <c r="M69" s="391"/>
      <c r="N69" s="391"/>
      <c r="O69" s="391"/>
      <c r="P69" s="391"/>
      <c r="Q69" s="391"/>
      <c r="R69" s="391"/>
      <c r="S69" s="391"/>
      <c r="T69" s="424"/>
      <c r="U69" s="440">
        <f t="shared" si="67"/>
        <v>20000000</v>
      </c>
      <c r="V69" s="431">
        <v>20000000</v>
      </c>
      <c r="W69" s="366">
        <f t="shared" si="40"/>
        <v>0</v>
      </c>
      <c r="X69" s="366">
        <f t="shared" si="41"/>
        <v>0</v>
      </c>
      <c r="Y69" s="366">
        <f t="shared" si="42"/>
        <v>0</v>
      </c>
      <c r="Z69" s="366">
        <f t="shared" si="43"/>
        <v>0</v>
      </c>
      <c r="AA69" s="366">
        <f t="shared" si="44"/>
        <v>0</v>
      </c>
      <c r="AB69" s="366">
        <f t="shared" si="45"/>
        <v>0</v>
      </c>
      <c r="AC69" s="419">
        <f t="shared" si="46"/>
        <v>0</v>
      </c>
      <c r="AD69" s="440">
        <f t="shared" si="68"/>
        <v>21000000</v>
      </c>
      <c r="AE69" s="431">
        <f t="shared" si="55"/>
        <v>21000000</v>
      </c>
      <c r="AF69" s="366">
        <f t="shared" si="47"/>
        <v>0</v>
      </c>
      <c r="AG69" s="366">
        <f t="shared" si="48"/>
        <v>0</v>
      </c>
      <c r="AH69" s="366">
        <f t="shared" si="49"/>
        <v>0</v>
      </c>
      <c r="AI69" s="366">
        <f t="shared" si="50"/>
        <v>0</v>
      </c>
      <c r="AJ69" s="366">
        <f t="shared" si="51"/>
        <v>0</v>
      </c>
      <c r="AK69" s="366">
        <f t="shared" si="52"/>
        <v>0</v>
      </c>
      <c r="AL69" s="419">
        <f t="shared" si="53"/>
        <v>0</v>
      </c>
      <c r="AM69" s="440">
        <f t="shared" si="69"/>
        <v>22050000</v>
      </c>
      <c r="AN69" s="431">
        <f t="shared" si="56"/>
        <v>22050000</v>
      </c>
      <c r="AO69" s="366">
        <f t="shared" si="58"/>
        <v>0</v>
      </c>
      <c r="AP69" s="366">
        <f t="shared" si="59"/>
        <v>0</v>
      </c>
      <c r="AQ69" s="366">
        <f t="shared" si="60"/>
        <v>0</v>
      </c>
      <c r="AR69" s="366">
        <f t="shared" si="61"/>
        <v>0</v>
      </c>
      <c r="AS69" s="366">
        <f t="shared" si="62"/>
        <v>0</v>
      </c>
      <c r="AT69" s="366">
        <f t="shared" si="65"/>
        <v>0</v>
      </c>
      <c r="AU69" s="365">
        <f t="shared" si="63"/>
        <v>0</v>
      </c>
    </row>
    <row r="70" spans="1:47" ht="28.9">
      <c r="A70" s="734"/>
      <c r="B70" s="727"/>
      <c r="C70" s="727"/>
      <c r="D70" s="727"/>
      <c r="E70" s="389" t="s">
        <v>1687</v>
      </c>
      <c r="F70" s="389" t="s">
        <v>1667</v>
      </c>
      <c r="G70" s="389" t="s">
        <v>1688</v>
      </c>
      <c r="H70" s="390" t="s">
        <v>1689</v>
      </c>
      <c r="I70" s="389" t="s">
        <v>1690</v>
      </c>
      <c r="J70" s="390" t="s">
        <v>1691</v>
      </c>
      <c r="K70" s="404">
        <f t="shared" si="64"/>
        <v>215506250</v>
      </c>
      <c r="L70" s="412">
        <f t="shared" si="66"/>
        <v>50000000</v>
      </c>
      <c r="M70" s="391">
        <v>50000000</v>
      </c>
      <c r="N70" s="391"/>
      <c r="O70" s="391"/>
      <c r="P70" s="391"/>
      <c r="Q70" s="391"/>
      <c r="R70" s="391"/>
      <c r="S70" s="391"/>
      <c r="T70" s="424"/>
      <c r="U70" s="440">
        <f t="shared" si="67"/>
        <v>52500000</v>
      </c>
      <c r="V70" s="431">
        <f t="shared" si="54"/>
        <v>52500000</v>
      </c>
      <c r="W70" s="366">
        <f t="shared" ref="W70:W85" si="70">+N70*1.05</f>
        <v>0</v>
      </c>
      <c r="X70" s="366">
        <f t="shared" ref="X70:X85" si="71">+O70*1.05</f>
        <v>0</v>
      </c>
      <c r="Y70" s="366">
        <f t="shared" ref="Y70:Y85" si="72">+P70*1.05</f>
        <v>0</v>
      </c>
      <c r="Z70" s="366">
        <f t="shared" ref="Z70:Z85" si="73">+Q70*1.05</f>
        <v>0</v>
      </c>
      <c r="AA70" s="366">
        <f t="shared" ref="AA70:AA85" si="74">+R70*1.05</f>
        <v>0</v>
      </c>
      <c r="AB70" s="366">
        <f t="shared" ref="AB70:AB85" si="75">+S70*1.05</f>
        <v>0</v>
      </c>
      <c r="AC70" s="419">
        <f t="shared" ref="AC70:AC85" si="76">+T70*1.05</f>
        <v>0</v>
      </c>
      <c r="AD70" s="440">
        <f t="shared" si="68"/>
        <v>55125000</v>
      </c>
      <c r="AE70" s="431">
        <f t="shared" si="55"/>
        <v>55125000</v>
      </c>
      <c r="AF70" s="366">
        <f t="shared" ref="AF70:AF85" si="77">+W70*1.05</f>
        <v>0</v>
      </c>
      <c r="AG70" s="366">
        <f t="shared" ref="AG70:AG85" si="78">+X70*1.05</f>
        <v>0</v>
      </c>
      <c r="AH70" s="366">
        <f t="shared" ref="AH70:AH85" si="79">+Y70*1.05</f>
        <v>0</v>
      </c>
      <c r="AI70" s="366">
        <f t="shared" ref="AI70:AI85" si="80">+Z70*1.05</f>
        <v>0</v>
      </c>
      <c r="AJ70" s="366">
        <f t="shared" ref="AJ70:AJ85" si="81">+AA70*1.05</f>
        <v>0</v>
      </c>
      <c r="AK70" s="366">
        <f t="shared" ref="AK70:AK85" si="82">+AB70*1.05</f>
        <v>0</v>
      </c>
      <c r="AL70" s="419">
        <f t="shared" ref="AL70:AL85" si="83">+AC70*1.05</f>
        <v>0</v>
      </c>
      <c r="AM70" s="440">
        <f t="shared" si="69"/>
        <v>57881250</v>
      </c>
      <c r="AN70" s="431">
        <f t="shared" si="56"/>
        <v>57881250</v>
      </c>
      <c r="AO70" s="366">
        <f t="shared" si="58"/>
        <v>0</v>
      </c>
      <c r="AP70" s="366">
        <f t="shared" si="59"/>
        <v>0</v>
      </c>
      <c r="AQ70" s="366">
        <f t="shared" si="60"/>
        <v>0</v>
      </c>
      <c r="AR70" s="366">
        <f t="shared" si="61"/>
        <v>0</v>
      </c>
      <c r="AS70" s="366">
        <f t="shared" si="62"/>
        <v>0</v>
      </c>
      <c r="AT70" s="366">
        <f t="shared" si="65"/>
        <v>0</v>
      </c>
      <c r="AU70" s="365">
        <f t="shared" si="63"/>
        <v>0</v>
      </c>
    </row>
    <row r="71" spans="1:47" ht="19.149999999999999">
      <c r="A71" s="734"/>
      <c r="B71" s="727" t="s">
        <v>1692</v>
      </c>
      <c r="C71" s="727" t="s">
        <v>702</v>
      </c>
      <c r="D71" s="727" t="s">
        <v>1538</v>
      </c>
      <c r="E71" s="727" t="s">
        <v>703</v>
      </c>
      <c r="F71" s="727" t="s">
        <v>1572</v>
      </c>
      <c r="G71" s="389" t="s">
        <v>704</v>
      </c>
      <c r="H71" s="390" t="s">
        <v>225</v>
      </c>
      <c r="I71" s="389" t="s">
        <v>705</v>
      </c>
      <c r="J71" s="390" t="s">
        <v>706</v>
      </c>
      <c r="K71" s="404">
        <f t="shared" si="64"/>
        <v>120000000</v>
      </c>
      <c r="L71" s="412">
        <f t="shared" si="66"/>
        <v>120000000</v>
      </c>
      <c r="M71" s="391">
        <v>120000000</v>
      </c>
      <c r="N71" s="391"/>
      <c r="O71" s="391"/>
      <c r="P71" s="391"/>
      <c r="Q71" s="391"/>
      <c r="R71" s="391"/>
      <c r="S71" s="391"/>
      <c r="T71" s="424"/>
      <c r="U71" s="440">
        <f t="shared" si="67"/>
        <v>0</v>
      </c>
      <c r="V71" s="431"/>
      <c r="W71" s="366">
        <f t="shared" si="70"/>
        <v>0</v>
      </c>
      <c r="X71" s="366">
        <f t="shared" si="71"/>
        <v>0</v>
      </c>
      <c r="Y71" s="366">
        <f t="shared" si="72"/>
        <v>0</v>
      </c>
      <c r="Z71" s="366">
        <f t="shared" si="73"/>
        <v>0</v>
      </c>
      <c r="AA71" s="366">
        <f t="shared" si="74"/>
        <v>0</v>
      </c>
      <c r="AB71" s="366">
        <f t="shared" si="75"/>
        <v>0</v>
      </c>
      <c r="AC71" s="419">
        <f t="shared" si="76"/>
        <v>0</v>
      </c>
      <c r="AD71" s="440">
        <f t="shared" si="68"/>
        <v>0</v>
      </c>
      <c r="AE71" s="431">
        <f t="shared" ref="AE71:AE85" si="84">+V71*1.05</f>
        <v>0</v>
      </c>
      <c r="AF71" s="366">
        <f t="shared" si="77"/>
        <v>0</v>
      </c>
      <c r="AG71" s="366">
        <f t="shared" si="78"/>
        <v>0</v>
      </c>
      <c r="AH71" s="366">
        <f t="shared" si="79"/>
        <v>0</v>
      </c>
      <c r="AI71" s="366">
        <f t="shared" si="80"/>
        <v>0</v>
      </c>
      <c r="AJ71" s="366">
        <f t="shared" si="81"/>
        <v>0</v>
      </c>
      <c r="AK71" s="366">
        <f t="shared" si="82"/>
        <v>0</v>
      </c>
      <c r="AL71" s="419">
        <f t="shared" si="83"/>
        <v>0</v>
      </c>
      <c r="AM71" s="440">
        <f t="shared" si="69"/>
        <v>0</v>
      </c>
      <c r="AN71" s="431">
        <f t="shared" ref="AN71:AN85" si="85">+AE71*1.05</f>
        <v>0</v>
      </c>
      <c r="AO71" s="366">
        <f t="shared" si="58"/>
        <v>0</v>
      </c>
      <c r="AP71" s="366">
        <f t="shared" si="59"/>
        <v>0</v>
      </c>
      <c r="AQ71" s="366">
        <f t="shared" si="60"/>
        <v>0</v>
      </c>
      <c r="AR71" s="366">
        <f t="shared" si="61"/>
        <v>0</v>
      </c>
      <c r="AS71" s="366">
        <f t="shared" si="62"/>
        <v>0</v>
      </c>
      <c r="AT71" s="366">
        <f t="shared" si="65"/>
        <v>0</v>
      </c>
      <c r="AU71" s="365">
        <f t="shared" si="63"/>
        <v>0</v>
      </c>
    </row>
    <row r="72" spans="1:47" ht="19.149999999999999">
      <c r="A72" s="734"/>
      <c r="B72" s="727"/>
      <c r="C72" s="727"/>
      <c r="D72" s="727"/>
      <c r="E72" s="727"/>
      <c r="F72" s="727"/>
      <c r="G72" s="389" t="s">
        <v>710</v>
      </c>
      <c r="H72" s="390" t="s">
        <v>276</v>
      </c>
      <c r="I72" s="389" t="s">
        <v>711</v>
      </c>
      <c r="J72" s="390" t="s">
        <v>277</v>
      </c>
      <c r="K72" s="404">
        <f t="shared" si="64"/>
        <v>315250000</v>
      </c>
      <c r="L72" s="412">
        <f t="shared" si="66"/>
        <v>0</v>
      </c>
      <c r="M72" s="391"/>
      <c r="N72" s="391"/>
      <c r="O72" s="391"/>
      <c r="P72" s="391"/>
      <c r="Q72" s="391"/>
      <c r="R72" s="391"/>
      <c r="S72" s="391"/>
      <c r="T72" s="424"/>
      <c r="U72" s="440">
        <f t="shared" si="67"/>
        <v>100000000</v>
      </c>
      <c r="V72" s="431">
        <v>100000000</v>
      </c>
      <c r="W72" s="366">
        <f t="shared" si="70"/>
        <v>0</v>
      </c>
      <c r="X72" s="366">
        <f t="shared" si="71"/>
        <v>0</v>
      </c>
      <c r="Y72" s="366">
        <f t="shared" si="72"/>
        <v>0</v>
      </c>
      <c r="Z72" s="366">
        <f t="shared" si="73"/>
        <v>0</v>
      </c>
      <c r="AA72" s="366">
        <f t="shared" si="74"/>
        <v>0</v>
      </c>
      <c r="AB72" s="366">
        <f t="shared" si="75"/>
        <v>0</v>
      </c>
      <c r="AC72" s="419">
        <f t="shared" si="76"/>
        <v>0</v>
      </c>
      <c r="AD72" s="440">
        <f t="shared" si="68"/>
        <v>105000000</v>
      </c>
      <c r="AE72" s="431">
        <f t="shared" si="84"/>
        <v>105000000</v>
      </c>
      <c r="AF72" s="366">
        <f t="shared" si="77"/>
        <v>0</v>
      </c>
      <c r="AG72" s="366">
        <f t="shared" si="78"/>
        <v>0</v>
      </c>
      <c r="AH72" s="366">
        <f t="shared" si="79"/>
        <v>0</v>
      </c>
      <c r="AI72" s="366">
        <f t="shared" si="80"/>
        <v>0</v>
      </c>
      <c r="AJ72" s="366">
        <f t="shared" si="81"/>
        <v>0</v>
      </c>
      <c r="AK72" s="366">
        <f t="shared" si="82"/>
        <v>0</v>
      </c>
      <c r="AL72" s="419">
        <f t="shared" si="83"/>
        <v>0</v>
      </c>
      <c r="AM72" s="440">
        <f t="shared" si="69"/>
        <v>110250000</v>
      </c>
      <c r="AN72" s="431">
        <f t="shared" si="85"/>
        <v>110250000</v>
      </c>
      <c r="AO72" s="366">
        <f t="shared" si="58"/>
        <v>0</v>
      </c>
      <c r="AP72" s="366">
        <f t="shared" si="59"/>
        <v>0</v>
      </c>
      <c r="AQ72" s="366">
        <f t="shared" si="60"/>
        <v>0</v>
      </c>
      <c r="AR72" s="366">
        <f t="shared" si="61"/>
        <v>0</v>
      </c>
      <c r="AS72" s="366">
        <f t="shared" si="62"/>
        <v>0</v>
      </c>
      <c r="AT72" s="366">
        <f t="shared" si="65"/>
        <v>0</v>
      </c>
      <c r="AU72" s="365">
        <f t="shared" si="63"/>
        <v>0</v>
      </c>
    </row>
    <row r="73" spans="1:47" ht="19.149999999999999">
      <c r="A73" s="734"/>
      <c r="B73" s="727"/>
      <c r="C73" s="727"/>
      <c r="D73" s="727"/>
      <c r="E73" s="727"/>
      <c r="F73" s="727"/>
      <c r="G73" s="389" t="s">
        <v>712</v>
      </c>
      <c r="H73" s="390" t="s">
        <v>278</v>
      </c>
      <c r="I73" s="389" t="s">
        <v>713</v>
      </c>
      <c r="J73" s="390" t="s">
        <v>279</v>
      </c>
      <c r="K73" s="404">
        <f t="shared" si="64"/>
        <v>157625000</v>
      </c>
      <c r="L73" s="412">
        <f t="shared" si="66"/>
        <v>0</v>
      </c>
      <c r="M73" s="391"/>
      <c r="N73" s="391"/>
      <c r="O73" s="391"/>
      <c r="P73" s="391"/>
      <c r="Q73" s="391"/>
      <c r="R73" s="391"/>
      <c r="S73" s="391"/>
      <c r="T73" s="424"/>
      <c r="U73" s="440">
        <f t="shared" si="67"/>
        <v>50000000</v>
      </c>
      <c r="V73" s="431">
        <v>50000000</v>
      </c>
      <c r="W73" s="366">
        <f t="shared" si="70"/>
        <v>0</v>
      </c>
      <c r="X73" s="366">
        <f t="shared" si="71"/>
        <v>0</v>
      </c>
      <c r="Y73" s="366">
        <f t="shared" si="72"/>
        <v>0</v>
      </c>
      <c r="Z73" s="366">
        <f t="shared" si="73"/>
        <v>0</v>
      </c>
      <c r="AA73" s="366">
        <f t="shared" si="74"/>
        <v>0</v>
      </c>
      <c r="AB73" s="366">
        <f t="shared" si="75"/>
        <v>0</v>
      </c>
      <c r="AC73" s="419">
        <f t="shared" si="76"/>
        <v>0</v>
      </c>
      <c r="AD73" s="440">
        <f t="shared" si="68"/>
        <v>52500000</v>
      </c>
      <c r="AE73" s="431">
        <f t="shared" si="84"/>
        <v>52500000</v>
      </c>
      <c r="AF73" s="366">
        <f t="shared" si="77"/>
        <v>0</v>
      </c>
      <c r="AG73" s="366">
        <f t="shared" si="78"/>
        <v>0</v>
      </c>
      <c r="AH73" s="366">
        <f t="shared" si="79"/>
        <v>0</v>
      </c>
      <c r="AI73" s="366">
        <f t="shared" si="80"/>
        <v>0</v>
      </c>
      <c r="AJ73" s="366">
        <f t="shared" si="81"/>
        <v>0</v>
      </c>
      <c r="AK73" s="366">
        <f t="shared" si="82"/>
        <v>0</v>
      </c>
      <c r="AL73" s="419">
        <f t="shared" si="83"/>
        <v>0</v>
      </c>
      <c r="AM73" s="440">
        <f t="shared" si="69"/>
        <v>55125000</v>
      </c>
      <c r="AN73" s="431">
        <f t="shared" si="85"/>
        <v>55125000</v>
      </c>
      <c r="AO73" s="366">
        <f t="shared" si="58"/>
        <v>0</v>
      </c>
      <c r="AP73" s="366">
        <f t="shared" si="59"/>
        <v>0</v>
      </c>
      <c r="AQ73" s="366">
        <f t="shared" si="60"/>
        <v>0</v>
      </c>
      <c r="AR73" s="366">
        <f t="shared" si="61"/>
        <v>0</v>
      </c>
      <c r="AS73" s="366">
        <f t="shared" si="62"/>
        <v>0</v>
      </c>
      <c r="AT73" s="366">
        <f t="shared" si="65"/>
        <v>0</v>
      </c>
      <c r="AU73" s="365">
        <f t="shared" si="63"/>
        <v>0</v>
      </c>
    </row>
    <row r="74" spans="1:47" ht="19.149999999999999">
      <c r="A74" s="734"/>
      <c r="B74" s="727"/>
      <c r="C74" s="727"/>
      <c r="D74" s="727"/>
      <c r="E74" s="727"/>
      <c r="F74" s="727"/>
      <c r="G74" s="389" t="s">
        <v>707</v>
      </c>
      <c r="H74" s="390" t="s">
        <v>708</v>
      </c>
      <c r="I74" s="389" t="s">
        <v>709</v>
      </c>
      <c r="J74" s="390" t="s">
        <v>708</v>
      </c>
      <c r="K74" s="404">
        <f t="shared" si="64"/>
        <v>1025000000</v>
      </c>
      <c r="L74" s="412">
        <f t="shared" si="66"/>
        <v>0</v>
      </c>
      <c r="M74" s="391"/>
      <c r="N74" s="391"/>
      <c r="O74" s="391"/>
      <c r="P74" s="391"/>
      <c r="Q74" s="391"/>
      <c r="R74" s="391"/>
      <c r="S74" s="391"/>
      <c r="T74" s="424"/>
      <c r="U74" s="440">
        <f t="shared" si="67"/>
        <v>500000000</v>
      </c>
      <c r="V74" s="431">
        <f t="shared" ref="V74:V85" si="86">+M74*1.05</f>
        <v>0</v>
      </c>
      <c r="W74" s="366">
        <f t="shared" si="70"/>
        <v>0</v>
      </c>
      <c r="X74" s="366">
        <f t="shared" si="71"/>
        <v>0</v>
      </c>
      <c r="Y74" s="366">
        <f t="shared" si="72"/>
        <v>0</v>
      </c>
      <c r="Z74" s="366">
        <f t="shared" si="73"/>
        <v>0</v>
      </c>
      <c r="AA74" s="366">
        <f t="shared" si="74"/>
        <v>0</v>
      </c>
      <c r="AB74" s="366">
        <f t="shared" si="75"/>
        <v>0</v>
      </c>
      <c r="AC74" s="419">
        <v>500000000</v>
      </c>
      <c r="AD74" s="440">
        <f t="shared" si="68"/>
        <v>525000000</v>
      </c>
      <c r="AE74" s="431">
        <f t="shared" si="84"/>
        <v>0</v>
      </c>
      <c r="AF74" s="366">
        <f t="shared" si="77"/>
        <v>0</v>
      </c>
      <c r="AG74" s="366">
        <f t="shared" si="78"/>
        <v>0</v>
      </c>
      <c r="AH74" s="366">
        <f t="shared" si="79"/>
        <v>0</v>
      </c>
      <c r="AI74" s="366">
        <f t="shared" si="80"/>
        <v>0</v>
      </c>
      <c r="AJ74" s="366">
        <f t="shared" si="81"/>
        <v>0</v>
      </c>
      <c r="AK74" s="366">
        <f t="shared" si="82"/>
        <v>0</v>
      </c>
      <c r="AL74" s="419">
        <f t="shared" si="83"/>
        <v>525000000</v>
      </c>
      <c r="AM74" s="440">
        <f t="shared" si="69"/>
        <v>0</v>
      </c>
      <c r="AN74" s="431">
        <f t="shared" si="85"/>
        <v>0</v>
      </c>
      <c r="AO74" s="366">
        <f t="shared" si="58"/>
        <v>0</v>
      </c>
      <c r="AP74" s="366">
        <f t="shared" si="59"/>
        <v>0</v>
      </c>
      <c r="AQ74" s="366">
        <f t="shared" si="60"/>
        <v>0</v>
      </c>
      <c r="AR74" s="366">
        <f t="shared" si="61"/>
        <v>0</v>
      </c>
      <c r="AS74" s="366">
        <f t="shared" si="62"/>
        <v>0</v>
      </c>
      <c r="AT74" s="366">
        <f t="shared" si="65"/>
        <v>0</v>
      </c>
      <c r="AU74" s="365"/>
    </row>
    <row r="75" spans="1:47" ht="19.149999999999999">
      <c r="A75" s="734"/>
      <c r="B75" s="727"/>
      <c r="C75" s="727"/>
      <c r="D75" s="727"/>
      <c r="E75" s="727"/>
      <c r="F75" s="727"/>
      <c r="G75" s="389" t="s">
        <v>1693</v>
      </c>
      <c r="H75" s="390" t="s">
        <v>274</v>
      </c>
      <c r="I75" s="389" t="s">
        <v>1694</v>
      </c>
      <c r="J75" s="390" t="s">
        <v>275</v>
      </c>
      <c r="K75" s="404">
        <f t="shared" si="64"/>
        <v>86202500</v>
      </c>
      <c r="L75" s="412">
        <f t="shared" si="66"/>
        <v>20000000</v>
      </c>
      <c r="M75" s="391">
        <v>20000000</v>
      </c>
      <c r="N75" s="391"/>
      <c r="O75" s="391"/>
      <c r="P75" s="391"/>
      <c r="Q75" s="391"/>
      <c r="R75" s="391"/>
      <c r="S75" s="391"/>
      <c r="T75" s="424"/>
      <c r="U75" s="440">
        <f t="shared" si="67"/>
        <v>21000000</v>
      </c>
      <c r="V75" s="431">
        <f t="shared" si="86"/>
        <v>21000000</v>
      </c>
      <c r="W75" s="366">
        <f t="shared" si="70"/>
        <v>0</v>
      </c>
      <c r="X75" s="366">
        <f t="shared" si="71"/>
        <v>0</v>
      </c>
      <c r="Y75" s="366">
        <f t="shared" si="72"/>
        <v>0</v>
      </c>
      <c r="Z75" s="366">
        <f t="shared" si="73"/>
        <v>0</v>
      </c>
      <c r="AA75" s="366">
        <f t="shared" si="74"/>
        <v>0</v>
      </c>
      <c r="AB75" s="366">
        <f t="shared" si="75"/>
        <v>0</v>
      </c>
      <c r="AC75" s="419">
        <f t="shared" si="76"/>
        <v>0</v>
      </c>
      <c r="AD75" s="440">
        <f t="shared" si="68"/>
        <v>22050000</v>
      </c>
      <c r="AE75" s="431">
        <f t="shared" si="84"/>
        <v>22050000</v>
      </c>
      <c r="AF75" s="366">
        <f t="shared" si="77"/>
        <v>0</v>
      </c>
      <c r="AG75" s="366">
        <f t="shared" si="78"/>
        <v>0</v>
      </c>
      <c r="AH75" s="366">
        <f t="shared" si="79"/>
        <v>0</v>
      </c>
      <c r="AI75" s="366">
        <f t="shared" si="80"/>
        <v>0</v>
      </c>
      <c r="AJ75" s="366">
        <f t="shared" si="81"/>
        <v>0</v>
      </c>
      <c r="AK75" s="366">
        <f t="shared" si="82"/>
        <v>0</v>
      </c>
      <c r="AL75" s="419">
        <f t="shared" si="83"/>
        <v>0</v>
      </c>
      <c r="AM75" s="440">
        <f t="shared" si="69"/>
        <v>23152500</v>
      </c>
      <c r="AN75" s="431">
        <f t="shared" si="85"/>
        <v>23152500</v>
      </c>
      <c r="AO75" s="366">
        <f t="shared" si="58"/>
        <v>0</v>
      </c>
      <c r="AP75" s="366">
        <f t="shared" si="59"/>
        <v>0</v>
      </c>
      <c r="AQ75" s="366">
        <f t="shared" si="60"/>
        <v>0</v>
      </c>
      <c r="AR75" s="366">
        <f t="shared" si="61"/>
        <v>0</v>
      </c>
      <c r="AS75" s="366">
        <f t="shared" si="62"/>
        <v>0</v>
      </c>
      <c r="AT75" s="366">
        <f t="shared" si="65"/>
        <v>0</v>
      </c>
      <c r="AU75" s="365">
        <f t="shared" si="63"/>
        <v>0</v>
      </c>
    </row>
    <row r="76" spans="1:47" s="238" customFormat="1" ht="28.9">
      <c r="A76" s="734"/>
      <c r="B76" s="730" t="s">
        <v>1695</v>
      </c>
      <c r="C76" s="731">
        <v>32</v>
      </c>
      <c r="D76" s="730" t="s">
        <v>1696</v>
      </c>
      <c r="E76" s="731">
        <v>3202</v>
      </c>
      <c r="F76" s="730" t="s">
        <v>1697</v>
      </c>
      <c r="G76" s="393">
        <v>3202001</v>
      </c>
      <c r="H76" s="394" t="s">
        <v>1698</v>
      </c>
      <c r="I76" s="393">
        <v>320200106</v>
      </c>
      <c r="J76" s="394" t="s">
        <v>1699</v>
      </c>
      <c r="K76" s="404">
        <f t="shared" si="64"/>
        <v>50000000</v>
      </c>
      <c r="L76" s="413">
        <f t="shared" si="66"/>
        <v>0</v>
      </c>
      <c r="M76" s="395"/>
      <c r="N76" s="395"/>
      <c r="O76" s="395"/>
      <c r="P76" s="395"/>
      <c r="Q76" s="395"/>
      <c r="R76" s="395"/>
      <c r="S76" s="395"/>
      <c r="T76" s="425"/>
      <c r="U76" s="440">
        <f t="shared" si="67"/>
        <v>50000000</v>
      </c>
      <c r="V76" s="431">
        <v>50000000</v>
      </c>
      <c r="W76" s="366">
        <f t="shared" si="70"/>
        <v>0</v>
      </c>
      <c r="X76" s="366">
        <f t="shared" si="71"/>
        <v>0</v>
      </c>
      <c r="Y76" s="366">
        <f t="shared" si="72"/>
        <v>0</v>
      </c>
      <c r="Z76" s="366">
        <f t="shared" si="73"/>
        <v>0</v>
      </c>
      <c r="AA76" s="366">
        <f t="shared" si="74"/>
        <v>0</v>
      </c>
      <c r="AB76" s="366">
        <f t="shared" si="75"/>
        <v>0</v>
      </c>
      <c r="AC76" s="419">
        <f t="shared" si="76"/>
        <v>0</v>
      </c>
      <c r="AD76" s="440">
        <f t="shared" si="68"/>
        <v>0</v>
      </c>
      <c r="AE76" s="431"/>
      <c r="AF76" s="366">
        <f t="shared" si="77"/>
        <v>0</v>
      </c>
      <c r="AG76" s="366">
        <f t="shared" si="78"/>
        <v>0</v>
      </c>
      <c r="AH76" s="366">
        <f t="shared" si="79"/>
        <v>0</v>
      </c>
      <c r="AI76" s="366">
        <f t="shared" si="80"/>
        <v>0</v>
      </c>
      <c r="AJ76" s="366">
        <f t="shared" si="81"/>
        <v>0</v>
      </c>
      <c r="AK76" s="366">
        <f t="shared" si="82"/>
        <v>0</v>
      </c>
      <c r="AL76" s="419">
        <f t="shared" si="83"/>
        <v>0</v>
      </c>
      <c r="AM76" s="440">
        <f t="shared" si="69"/>
        <v>0</v>
      </c>
      <c r="AN76" s="431">
        <f t="shared" si="85"/>
        <v>0</v>
      </c>
      <c r="AO76" s="366">
        <f t="shared" si="58"/>
        <v>0</v>
      </c>
      <c r="AP76" s="366">
        <f t="shared" si="59"/>
        <v>0</v>
      </c>
      <c r="AQ76" s="366">
        <f t="shared" si="60"/>
        <v>0</v>
      </c>
      <c r="AR76" s="366">
        <f t="shared" si="61"/>
        <v>0</v>
      </c>
      <c r="AS76" s="366">
        <f t="shared" si="62"/>
        <v>0</v>
      </c>
      <c r="AT76" s="366">
        <f t="shared" si="65"/>
        <v>0</v>
      </c>
      <c r="AU76" s="365">
        <f t="shared" si="63"/>
        <v>0</v>
      </c>
    </row>
    <row r="77" spans="1:47" s="238" customFormat="1" ht="28.9">
      <c r="A77" s="734"/>
      <c r="B77" s="730"/>
      <c r="C77" s="731"/>
      <c r="D77" s="730"/>
      <c r="E77" s="731"/>
      <c r="F77" s="730"/>
      <c r="G77" s="393">
        <v>3202004</v>
      </c>
      <c r="H77" s="394" t="s">
        <v>1700</v>
      </c>
      <c r="I77" s="393">
        <v>320200402</v>
      </c>
      <c r="J77" s="394" t="s">
        <v>1701</v>
      </c>
      <c r="K77" s="404">
        <f t="shared" si="64"/>
        <v>50000000</v>
      </c>
      <c r="L77" s="413">
        <f t="shared" si="66"/>
        <v>0</v>
      </c>
      <c r="M77" s="395"/>
      <c r="N77" s="395"/>
      <c r="O77" s="395"/>
      <c r="P77" s="395"/>
      <c r="Q77" s="395"/>
      <c r="R77" s="395"/>
      <c r="S77" s="395"/>
      <c r="T77" s="425"/>
      <c r="U77" s="440">
        <f t="shared" si="67"/>
        <v>50000000</v>
      </c>
      <c r="V77" s="431">
        <v>50000000</v>
      </c>
      <c r="W77" s="366">
        <f t="shared" si="70"/>
        <v>0</v>
      </c>
      <c r="X77" s="366">
        <f t="shared" si="71"/>
        <v>0</v>
      </c>
      <c r="Y77" s="366">
        <f t="shared" si="72"/>
        <v>0</v>
      </c>
      <c r="Z77" s="366">
        <f t="shared" si="73"/>
        <v>0</v>
      </c>
      <c r="AA77" s="366">
        <f t="shared" si="74"/>
        <v>0</v>
      </c>
      <c r="AB77" s="366">
        <f t="shared" si="75"/>
        <v>0</v>
      </c>
      <c r="AC77" s="419">
        <f t="shared" si="76"/>
        <v>0</v>
      </c>
      <c r="AD77" s="440">
        <f t="shared" si="68"/>
        <v>0</v>
      </c>
      <c r="AE77" s="431"/>
      <c r="AF77" s="366">
        <f t="shared" si="77"/>
        <v>0</v>
      </c>
      <c r="AG77" s="366">
        <f t="shared" si="78"/>
        <v>0</v>
      </c>
      <c r="AH77" s="366">
        <f t="shared" si="79"/>
        <v>0</v>
      </c>
      <c r="AI77" s="366">
        <f t="shared" si="80"/>
        <v>0</v>
      </c>
      <c r="AJ77" s="366">
        <f t="shared" si="81"/>
        <v>0</v>
      </c>
      <c r="AK77" s="366">
        <f t="shared" si="82"/>
        <v>0</v>
      </c>
      <c r="AL77" s="419">
        <f t="shared" si="83"/>
        <v>0</v>
      </c>
      <c r="AM77" s="440">
        <f t="shared" si="69"/>
        <v>0</v>
      </c>
      <c r="AN77" s="431">
        <f t="shared" si="85"/>
        <v>0</v>
      </c>
      <c r="AO77" s="366">
        <f t="shared" si="58"/>
        <v>0</v>
      </c>
      <c r="AP77" s="366">
        <f t="shared" si="59"/>
        <v>0</v>
      </c>
      <c r="AQ77" s="366">
        <f t="shared" si="60"/>
        <v>0</v>
      </c>
      <c r="AR77" s="366">
        <f t="shared" si="61"/>
        <v>0</v>
      </c>
      <c r="AS77" s="366">
        <f t="shared" si="62"/>
        <v>0</v>
      </c>
      <c r="AT77" s="366">
        <f t="shared" si="65"/>
        <v>0</v>
      </c>
      <c r="AU77" s="365">
        <f t="shared" si="63"/>
        <v>0</v>
      </c>
    </row>
    <row r="78" spans="1:47" ht="38.450000000000003">
      <c r="A78" s="734"/>
      <c r="B78" s="727" t="s">
        <v>1702</v>
      </c>
      <c r="C78" s="727">
        <v>32</v>
      </c>
      <c r="D78" s="727" t="s">
        <v>1601</v>
      </c>
      <c r="E78" s="727" t="s">
        <v>1703</v>
      </c>
      <c r="F78" s="727" t="s">
        <v>1704</v>
      </c>
      <c r="G78" s="389" t="s">
        <v>1705</v>
      </c>
      <c r="H78" s="390" t="s">
        <v>1706</v>
      </c>
      <c r="I78" s="389" t="s">
        <v>1707</v>
      </c>
      <c r="J78" s="390" t="s">
        <v>1708</v>
      </c>
      <c r="K78" s="404">
        <f t="shared" si="64"/>
        <v>120000000</v>
      </c>
      <c r="L78" s="412">
        <f t="shared" si="66"/>
        <v>0</v>
      </c>
      <c r="M78" s="391"/>
      <c r="N78" s="391"/>
      <c r="O78" s="391"/>
      <c r="P78" s="391"/>
      <c r="Q78" s="391"/>
      <c r="R78" s="391"/>
      <c r="S78" s="391"/>
      <c r="T78" s="424"/>
      <c r="U78" s="440">
        <f t="shared" si="67"/>
        <v>120000000</v>
      </c>
      <c r="V78" s="431">
        <v>120000000</v>
      </c>
      <c r="W78" s="366">
        <f t="shared" si="70"/>
        <v>0</v>
      </c>
      <c r="X78" s="366">
        <f t="shared" si="71"/>
        <v>0</v>
      </c>
      <c r="Y78" s="366">
        <f t="shared" si="72"/>
        <v>0</v>
      </c>
      <c r="Z78" s="366">
        <f t="shared" si="73"/>
        <v>0</v>
      </c>
      <c r="AA78" s="366">
        <f t="shared" si="74"/>
        <v>0</v>
      </c>
      <c r="AB78" s="366">
        <f t="shared" si="75"/>
        <v>0</v>
      </c>
      <c r="AC78" s="419">
        <f t="shared" si="76"/>
        <v>0</v>
      </c>
      <c r="AD78" s="440">
        <f t="shared" si="68"/>
        <v>0</v>
      </c>
      <c r="AE78" s="431"/>
      <c r="AF78" s="366">
        <f t="shared" si="77"/>
        <v>0</v>
      </c>
      <c r="AG78" s="366">
        <f t="shared" si="78"/>
        <v>0</v>
      </c>
      <c r="AH78" s="366">
        <f t="shared" si="79"/>
        <v>0</v>
      </c>
      <c r="AI78" s="366">
        <f t="shared" si="80"/>
        <v>0</v>
      </c>
      <c r="AJ78" s="366">
        <f t="shared" si="81"/>
        <v>0</v>
      </c>
      <c r="AK78" s="366">
        <f t="shared" si="82"/>
        <v>0</v>
      </c>
      <c r="AL78" s="419">
        <f t="shared" si="83"/>
        <v>0</v>
      </c>
      <c r="AM78" s="440">
        <f t="shared" si="69"/>
        <v>0</v>
      </c>
      <c r="AN78" s="431">
        <f t="shared" si="85"/>
        <v>0</v>
      </c>
      <c r="AO78" s="366">
        <f t="shared" si="58"/>
        <v>0</v>
      </c>
      <c r="AP78" s="366">
        <f t="shared" si="59"/>
        <v>0</v>
      </c>
      <c r="AQ78" s="366">
        <f t="shared" si="60"/>
        <v>0</v>
      </c>
      <c r="AR78" s="366">
        <f t="shared" si="61"/>
        <v>0</v>
      </c>
      <c r="AS78" s="366">
        <f t="shared" si="62"/>
        <v>0</v>
      </c>
      <c r="AT78" s="366">
        <f t="shared" si="65"/>
        <v>0</v>
      </c>
      <c r="AU78" s="365">
        <f t="shared" si="63"/>
        <v>0</v>
      </c>
    </row>
    <row r="79" spans="1:47" ht="26.45" customHeight="1">
      <c r="A79" s="734"/>
      <c r="B79" s="727"/>
      <c r="C79" s="727"/>
      <c r="D79" s="727"/>
      <c r="E79" s="727"/>
      <c r="F79" s="727"/>
      <c r="G79" s="389" t="s">
        <v>1709</v>
      </c>
      <c r="H79" s="390" t="s">
        <v>1710</v>
      </c>
      <c r="I79" s="389" t="s">
        <v>1711</v>
      </c>
      <c r="J79" s="390" t="s">
        <v>357</v>
      </c>
      <c r="K79" s="404">
        <f t="shared" si="64"/>
        <v>172405000</v>
      </c>
      <c r="L79" s="412">
        <f t="shared" si="66"/>
        <v>40000000</v>
      </c>
      <c r="M79" s="391">
        <v>40000000</v>
      </c>
      <c r="N79" s="391"/>
      <c r="O79" s="391"/>
      <c r="P79" s="391"/>
      <c r="Q79" s="391"/>
      <c r="R79" s="391"/>
      <c r="S79" s="391"/>
      <c r="T79" s="424"/>
      <c r="U79" s="440">
        <f t="shared" si="67"/>
        <v>42000000</v>
      </c>
      <c r="V79" s="431">
        <f t="shared" si="86"/>
        <v>42000000</v>
      </c>
      <c r="W79" s="366">
        <f t="shared" si="70"/>
        <v>0</v>
      </c>
      <c r="X79" s="366">
        <f t="shared" si="71"/>
        <v>0</v>
      </c>
      <c r="Y79" s="366">
        <f t="shared" si="72"/>
        <v>0</v>
      </c>
      <c r="Z79" s="366">
        <f t="shared" si="73"/>
        <v>0</v>
      </c>
      <c r="AA79" s="366">
        <f t="shared" si="74"/>
        <v>0</v>
      </c>
      <c r="AB79" s="366">
        <f t="shared" si="75"/>
        <v>0</v>
      </c>
      <c r="AC79" s="419">
        <f t="shared" si="76"/>
        <v>0</v>
      </c>
      <c r="AD79" s="440">
        <f t="shared" si="68"/>
        <v>44100000</v>
      </c>
      <c r="AE79" s="431">
        <f t="shared" si="84"/>
        <v>44100000</v>
      </c>
      <c r="AF79" s="366">
        <f t="shared" si="77"/>
        <v>0</v>
      </c>
      <c r="AG79" s="366">
        <f t="shared" si="78"/>
        <v>0</v>
      </c>
      <c r="AH79" s="366">
        <f t="shared" si="79"/>
        <v>0</v>
      </c>
      <c r="AI79" s="366">
        <f t="shared" si="80"/>
        <v>0</v>
      </c>
      <c r="AJ79" s="366">
        <f t="shared" si="81"/>
        <v>0</v>
      </c>
      <c r="AK79" s="366">
        <f t="shared" si="82"/>
        <v>0</v>
      </c>
      <c r="AL79" s="419">
        <f t="shared" si="83"/>
        <v>0</v>
      </c>
      <c r="AM79" s="440">
        <f t="shared" si="69"/>
        <v>46305000</v>
      </c>
      <c r="AN79" s="431">
        <f t="shared" si="85"/>
        <v>46305000</v>
      </c>
      <c r="AO79" s="366">
        <f t="shared" si="58"/>
        <v>0</v>
      </c>
      <c r="AP79" s="366">
        <f t="shared" si="59"/>
        <v>0</v>
      </c>
      <c r="AQ79" s="366">
        <f t="shared" si="60"/>
        <v>0</v>
      </c>
      <c r="AR79" s="366">
        <f t="shared" si="61"/>
        <v>0</v>
      </c>
      <c r="AS79" s="366">
        <f t="shared" si="62"/>
        <v>0</v>
      </c>
      <c r="AT79" s="366">
        <f t="shared" si="65"/>
        <v>0</v>
      </c>
      <c r="AU79" s="365">
        <f t="shared" si="63"/>
        <v>0</v>
      </c>
    </row>
    <row r="80" spans="1:47" ht="19.149999999999999" customHeight="1">
      <c r="A80" s="734"/>
      <c r="B80" s="727"/>
      <c r="C80" s="727"/>
      <c r="D80" s="727"/>
      <c r="E80" s="727"/>
      <c r="F80" s="727"/>
      <c r="G80" s="389" t="s">
        <v>1712</v>
      </c>
      <c r="H80" s="390" t="s">
        <v>691</v>
      </c>
      <c r="I80" s="389" t="s">
        <v>1713</v>
      </c>
      <c r="J80" s="390" t="s">
        <v>1196</v>
      </c>
      <c r="K80" s="404">
        <f t="shared" si="64"/>
        <v>215506250</v>
      </c>
      <c r="L80" s="412">
        <f t="shared" si="66"/>
        <v>50000000</v>
      </c>
      <c r="M80" s="391">
        <v>50000000</v>
      </c>
      <c r="N80" s="391"/>
      <c r="O80" s="391"/>
      <c r="P80" s="391"/>
      <c r="Q80" s="391"/>
      <c r="R80" s="391"/>
      <c r="S80" s="391"/>
      <c r="T80" s="424"/>
      <c r="U80" s="440">
        <f t="shared" si="67"/>
        <v>52500000</v>
      </c>
      <c r="V80" s="431">
        <f t="shared" si="86"/>
        <v>52500000</v>
      </c>
      <c r="W80" s="366">
        <f t="shared" si="70"/>
        <v>0</v>
      </c>
      <c r="X80" s="366">
        <f t="shared" si="71"/>
        <v>0</v>
      </c>
      <c r="Y80" s="366">
        <f t="shared" si="72"/>
        <v>0</v>
      </c>
      <c r="Z80" s="366">
        <f t="shared" si="73"/>
        <v>0</v>
      </c>
      <c r="AA80" s="366">
        <f t="shared" si="74"/>
        <v>0</v>
      </c>
      <c r="AB80" s="366">
        <f t="shared" si="75"/>
        <v>0</v>
      </c>
      <c r="AC80" s="419">
        <f t="shared" si="76"/>
        <v>0</v>
      </c>
      <c r="AD80" s="440">
        <f t="shared" si="68"/>
        <v>55125000</v>
      </c>
      <c r="AE80" s="431">
        <f t="shared" si="84"/>
        <v>55125000</v>
      </c>
      <c r="AF80" s="366">
        <f t="shared" si="77"/>
        <v>0</v>
      </c>
      <c r="AG80" s="366">
        <f t="shared" si="78"/>
        <v>0</v>
      </c>
      <c r="AH80" s="366">
        <f t="shared" si="79"/>
        <v>0</v>
      </c>
      <c r="AI80" s="366">
        <f t="shared" si="80"/>
        <v>0</v>
      </c>
      <c r="AJ80" s="366">
        <f t="shared" si="81"/>
        <v>0</v>
      </c>
      <c r="AK80" s="366">
        <f t="shared" si="82"/>
        <v>0</v>
      </c>
      <c r="AL80" s="419">
        <f t="shared" si="83"/>
        <v>0</v>
      </c>
      <c r="AM80" s="440">
        <f t="shared" si="69"/>
        <v>57881250</v>
      </c>
      <c r="AN80" s="431">
        <f t="shared" si="85"/>
        <v>57881250</v>
      </c>
      <c r="AO80" s="366">
        <f t="shared" si="58"/>
        <v>0</v>
      </c>
      <c r="AP80" s="366">
        <f t="shared" si="59"/>
        <v>0</v>
      </c>
      <c r="AQ80" s="366">
        <f t="shared" si="60"/>
        <v>0</v>
      </c>
      <c r="AR80" s="366">
        <f t="shared" si="61"/>
        <v>0</v>
      </c>
      <c r="AS80" s="366">
        <f t="shared" si="62"/>
        <v>0</v>
      </c>
      <c r="AT80" s="366">
        <f t="shared" si="65"/>
        <v>0</v>
      </c>
      <c r="AU80" s="365">
        <f t="shared" si="63"/>
        <v>0</v>
      </c>
    </row>
    <row r="81" spans="1:47" ht="19.149999999999999">
      <c r="A81" s="734"/>
      <c r="B81" s="727"/>
      <c r="C81" s="727"/>
      <c r="D81" s="727"/>
      <c r="E81" s="727"/>
      <c r="F81" s="727"/>
      <c r="G81" s="389" t="s">
        <v>1712</v>
      </c>
      <c r="H81" s="390" t="s">
        <v>691</v>
      </c>
      <c r="I81" s="389" t="s">
        <v>692</v>
      </c>
      <c r="J81" s="390" t="s">
        <v>693</v>
      </c>
      <c r="K81" s="404">
        <f t="shared" si="64"/>
        <v>3879112500</v>
      </c>
      <c r="L81" s="412">
        <f t="shared" si="66"/>
        <v>900000000</v>
      </c>
      <c r="M81" s="391">
        <v>900000000</v>
      </c>
      <c r="N81" s="391"/>
      <c r="O81" s="391"/>
      <c r="P81" s="391"/>
      <c r="Q81" s="391"/>
      <c r="R81" s="391"/>
      <c r="S81" s="391"/>
      <c r="T81" s="424"/>
      <c r="U81" s="440">
        <f t="shared" si="67"/>
        <v>945000000</v>
      </c>
      <c r="V81" s="431">
        <f t="shared" si="86"/>
        <v>945000000</v>
      </c>
      <c r="W81" s="366">
        <f t="shared" si="70"/>
        <v>0</v>
      </c>
      <c r="X81" s="366">
        <f t="shared" si="71"/>
        <v>0</v>
      </c>
      <c r="Y81" s="366">
        <f t="shared" si="72"/>
        <v>0</v>
      </c>
      <c r="Z81" s="366">
        <f t="shared" si="73"/>
        <v>0</v>
      </c>
      <c r="AA81" s="366">
        <f t="shared" si="74"/>
        <v>0</v>
      </c>
      <c r="AB81" s="366">
        <f t="shared" si="75"/>
        <v>0</v>
      </c>
      <c r="AC81" s="419">
        <f t="shared" si="76"/>
        <v>0</v>
      </c>
      <c r="AD81" s="440">
        <f t="shared" si="68"/>
        <v>992250000</v>
      </c>
      <c r="AE81" s="431">
        <f t="shared" si="84"/>
        <v>992250000</v>
      </c>
      <c r="AF81" s="366">
        <f t="shared" si="77"/>
        <v>0</v>
      </c>
      <c r="AG81" s="366">
        <f t="shared" si="78"/>
        <v>0</v>
      </c>
      <c r="AH81" s="366">
        <f t="shared" si="79"/>
        <v>0</v>
      </c>
      <c r="AI81" s="366">
        <f t="shared" si="80"/>
        <v>0</v>
      </c>
      <c r="AJ81" s="366">
        <f t="shared" si="81"/>
        <v>0</v>
      </c>
      <c r="AK81" s="366">
        <f t="shared" si="82"/>
        <v>0</v>
      </c>
      <c r="AL81" s="419">
        <f t="shared" si="83"/>
        <v>0</v>
      </c>
      <c r="AM81" s="440">
        <f t="shared" si="69"/>
        <v>1041862500</v>
      </c>
      <c r="AN81" s="431">
        <f t="shared" si="85"/>
        <v>1041862500</v>
      </c>
      <c r="AO81" s="366">
        <f t="shared" si="58"/>
        <v>0</v>
      </c>
      <c r="AP81" s="366">
        <f t="shared" si="59"/>
        <v>0</v>
      </c>
      <c r="AQ81" s="366">
        <f t="shared" si="60"/>
        <v>0</v>
      </c>
      <c r="AR81" s="366">
        <f t="shared" si="61"/>
        <v>0</v>
      </c>
      <c r="AS81" s="366">
        <f t="shared" si="62"/>
        <v>0</v>
      </c>
      <c r="AT81" s="366">
        <f t="shared" si="65"/>
        <v>0</v>
      </c>
      <c r="AU81" s="365">
        <f t="shared" si="63"/>
        <v>0</v>
      </c>
    </row>
    <row r="82" spans="1:47" ht="28.9">
      <c r="A82" s="734"/>
      <c r="B82" s="727"/>
      <c r="C82" s="727"/>
      <c r="D82" s="727"/>
      <c r="E82" s="727">
        <v>3206</v>
      </c>
      <c r="F82" s="727" t="s">
        <v>1602</v>
      </c>
      <c r="G82" s="389" t="s">
        <v>1714</v>
      </c>
      <c r="H82" s="390" t="s">
        <v>1715</v>
      </c>
      <c r="I82" s="389" t="s">
        <v>1716</v>
      </c>
      <c r="J82" s="390" t="s">
        <v>1717</v>
      </c>
      <c r="K82" s="404">
        <f t="shared" si="64"/>
        <v>129303750</v>
      </c>
      <c r="L82" s="412">
        <f t="shared" si="66"/>
        <v>30000000</v>
      </c>
      <c r="M82" s="391">
        <v>30000000</v>
      </c>
      <c r="N82" s="391"/>
      <c r="O82" s="391"/>
      <c r="P82" s="391"/>
      <c r="Q82" s="391"/>
      <c r="R82" s="391"/>
      <c r="S82" s="391"/>
      <c r="T82" s="424"/>
      <c r="U82" s="440">
        <f t="shared" si="67"/>
        <v>31500000</v>
      </c>
      <c r="V82" s="431">
        <f t="shared" si="86"/>
        <v>31500000</v>
      </c>
      <c r="W82" s="366">
        <f t="shared" si="70"/>
        <v>0</v>
      </c>
      <c r="X82" s="366">
        <f t="shared" si="71"/>
        <v>0</v>
      </c>
      <c r="Y82" s="366">
        <f t="shared" si="72"/>
        <v>0</v>
      </c>
      <c r="Z82" s="366">
        <f t="shared" si="73"/>
        <v>0</v>
      </c>
      <c r="AA82" s="366">
        <f t="shared" si="74"/>
        <v>0</v>
      </c>
      <c r="AB82" s="366">
        <f t="shared" si="75"/>
        <v>0</v>
      </c>
      <c r="AC82" s="419">
        <f t="shared" si="76"/>
        <v>0</v>
      </c>
      <c r="AD82" s="440">
        <f t="shared" si="68"/>
        <v>33075000</v>
      </c>
      <c r="AE82" s="431">
        <f t="shared" si="84"/>
        <v>33075000</v>
      </c>
      <c r="AF82" s="366">
        <f t="shared" si="77"/>
        <v>0</v>
      </c>
      <c r="AG82" s="366">
        <f t="shared" si="78"/>
        <v>0</v>
      </c>
      <c r="AH82" s="366">
        <f t="shared" si="79"/>
        <v>0</v>
      </c>
      <c r="AI82" s="366">
        <f t="shared" si="80"/>
        <v>0</v>
      </c>
      <c r="AJ82" s="366">
        <f t="shared" si="81"/>
        <v>0</v>
      </c>
      <c r="AK82" s="366">
        <f t="shared" si="82"/>
        <v>0</v>
      </c>
      <c r="AL82" s="419">
        <f t="shared" si="83"/>
        <v>0</v>
      </c>
      <c r="AM82" s="440">
        <f t="shared" si="69"/>
        <v>34728750</v>
      </c>
      <c r="AN82" s="431">
        <f t="shared" si="85"/>
        <v>34728750</v>
      </c>
      <c r="AO82" s="366">
        <f t="shared" si="58"/>
        <v>0</v>
      </c>
      <c r="AP82" s="366">
        <f t="shared" si="59"/>
        <v>0</v>
      </c>
      <c r="AQ82" s="366">
        <f t="shared" si="60"/>
        <v>0</v>
      </c>
      <c r="AR82" s="366">
        <f t="shared" si="61"/>
        <v>0</v>
      </c>
      <c r="AS82" s="366">
        <f t="shared" si="62"/>
        <v>0</v>
      </c>
      <c r="AT82" s="366">
        <f t="shared" si="65"/>
        <v>0</v>
      </c>
      <c r="AU82" s="365">
        <f t="shared" si="63"/>
        <v>0</v>
      </c>
    </row>
    <row r="83" spans="1:47" ht="28.9">
      <c r="A83" s="734"/>
      <c r="B83" s="727"/>
      <c r="C83" s="727"/>
      <c r="D83" s="727"/>
      <c r="E83" s="727"/>
      <c r="F83" s="727"/>
      <c r="G83" s="389">
        <v>3206005</v>
      </c>
      <c r="H83" s="390" t="s">
        <v>174</v>
      </c>
      <c r="I83" s="389">
        <v>320600500</v>
      </c>
      <c r="J83" s="390" t="s">
        <v>175</v>
      </c>
      <c r="K83" s="404">
        <f t="shared" si="64"/>
        <v>129303750</v>
      </c>
      <c r="L83" s="412">
        <f t="shared" si="66"/>
        <v>30000000</v>
      </c>
      <c r="M83" s="391">
        <v>30000000</v>
      </c>
      <c r="N83" s="391"/>
      <c r="O83" s="391"/>
      <c r="P83" s="391"/>
      <c r="Q83" s="391"/>
      <c r="R83" s="391"/>
      <c r="S83" s="391"/>
      <c r="T83" s="424"/>
      <c r="U83" s="440">
        <f t="shared" si="67"/>
        <v>31500000</v>
      </c>
      <c r="V83" s="431">
        <f t="shared" si="86"/>
        <v>31500000</v>
      </c>
      <c r="W83" s="366">
        <f t="shared" si="70"/>
        <v>0</v>
      </c>
      <c r="X83" s="366">
        <f t="shared" si="71"/>
        <v>0</v>
      </c>
      <c r="Y83" s="366">
        <f t="shared" si="72"/>
        <v>0</v>
      </c>
      <c r="Z83" s="366">
        <f t="shared" si="73"/>
        <v>0</v>
      </c>
      <c r="AA83" s="366">
        <f t="shared" si="74"/>
        <v>0</v>
      </c>
      <c r="AB83" s="366">
        <f t="shared" si="75"/>
        <v>0</v>
      </c>
      <c r="AC83" s="419">
        <f t="shared" si="76"/>
        <v>0</v>
      </c>
      <c r="AD83" s="440">
        <f t="shared" si="68"/>
        <v>33075000</v>
      </c>
      <c r="AE83" s="431">
        <f t="shared" si="84"/>
        <v>33075000</v>
      </c>
      <c r="AF83" s="366">
        <f t="shared" si="77"/>
        <v>0</v>
      </c>
      <c r="AG83" s="366">
        <f t="shared" si="78"/>
        <v>0</v>
      </c>
      <c r="AH83" s="366">
        <f t="shared" si="79"/>
        <v>0</v>
      </c>
      <c r="AI83" s="366">
        <f t="shared" si="80"/>
        <v>0</v>
      </c>
      <c r="AJ83" s="366">
        <f t="shared" si="81"/>
        <v>0</v>
      </c>
      <c r="AK83" s="366">
        <f t="shared" si="82"/>
        <v>0</v>
      </c>
      <c r="AL83" s="419">
        <f t="shared" si="83"/>
        <v>0</v>
      </c>
      <c r="AM83" s="440">
        <f t="shared" si="69"/>
        <v>34728750</v>
      </c>
      <c r="AN83" s="431">
        <f t="shared" si="85"/>
        <v>34728750</v>
      </c>
      <c r="AO83" s="366">
        <f t="shared" si="58"/>
        <v>0</v>
      </c>
      <c r="AP83" s="366">
        <f t="shared" si="59"/>
        <v>0</v>
      </c>
      <c r="AQ83" s="366">
        <f t="shared" si="60"/>
        <v>0</v>
      </c>
      <c r="AR83" s="366">
        <f t="shared" si="61"/>
        <v>0</v>
      </c>
      <c r="AS83" s="366">
        <f t="shared" si="62"/>
        <v>0</v>
      </c>
      <c r="AT83" s="366">
        <f t="shared" si="65"/>
        <v>0</v>
      </c>
      <c r="AU83" s="365">
        <f t="shared" si="63"/>
        <v>0</v>
      </c>
    </row>
    <row r="84" spans="1:47" ht="28.9">
      <c r="A84" s="734"/>
      <c r="B84" s="727"/>
      <c r="C84" s="727"/>
      <c r="D84" s="727"/>
      <c r="E84" s="727"/>
      <c r="F84" s="727"/>
      <c r="G84" s="389">
        <v>3206005</v>
      </c>
      <c r="H84" s="390" t="s">
        <v>174</v>
      </c>
      <c r="I84" s="389">
        <v>320600501</v>
      </c>
      <c r="J84" s="390" t="s">
        <v>176</v>
      </c>
      <c r="K84" s="404">
        <f t="shared" si="64"/>
        <v>43101250</v>
      </c>
      <c r="L84" s="412">
        <f t="shared" si="66"/>
        <v>10000000</v>
      </c>
      <c r="M84" s="391">
        <v>10000000</v>
      </c>
      <c r="N84" s="391"/>
      <c r="O84" s="391"/>
      <c r="P84" s="391"/>
      <c r="Q84" s="391"/>
      <c r="R84" s="391"/>
      <c r="S84" s="391"/>
      <c r="T84" s="424"/>
      <c r="U84" s="440">
        <f t="shared" si="67"/>
        <v>10500000</v>
      </c>
      <c r="V84" s="431">
        <f t="shared" si="86"/>
        <v>10500000</v>
      </c>
      <c r="W84" s="366">
        <f t="shared" si="70"/>
        <v>0</v>
      </c>
      <c r="X84" s="366">
        <f t="shared" si="71"/>
        <v>0</v>
      </c>
      <c r="Y84" s="366">
        <f t="shared" si="72"/>
        <v>0</v>
      </c>
      <c r="Z84" s="366">
        <f t="shared" si="73"/>
        <v>0</v>
      </c>
      <c r="AA84" s="366">
        <f t="shared" si="74"/>
        <v>0</v>
      </c>
      <c r="AB84" s="366">
        <f t="shared" si="75"/>
        <v>0</v>
      </c>
      <c r="AC84" s="419">
        <f t="shared" si="76"/>
        <v>0</v>
      </c>
      <c r="AD84" s="440">
        <f t="shared" si="68"/>
        <v>11025000</v>
      </c>
      <c r="AE84" s="431">
        <f t="shared" si="84"/>
        <v>11025000</v>
      </c>
      <c r="AF84" s="366">
        <f t="shared" si="77"/>
        <v>0</v>
      </c>
      <c r="AG84" s="366">
        <f t="shared" si="78"/>
        <v>0</v>
      </c>
      <c r="AH84" s="366">
        <f t="shared" si="79"/>
        <v>0</v>
      </c>
      <c r="AI84" s="366">
        <f t="shared" si="80"/>
        <v>0</v>
      </c>
      <c r="AJ84" s="366">
        <f t="shared" si="81"/>
        <v>0</v>
      </c>
      <c r="AK84" s="366">
        <f t="shared" si="82"/>
        <v>0</v>
      </c>
      <c r="AL84" s="419">
        <f t="shared" si="83"/>
        <v>0</v>
      </c>
      <c r="AM84" s="440">
        <f t="shared" si="69"/>
        <v>11576250</v>
      </c>
      <c r="AN84" s="431">
        <f t="shared" si="85"/>
        <v>11576250</v>
      </c>
      <c r="AO84" s="366">
        <f t="shared" si="58"/>
        <v>0</v>
      </c>
      <c r="AP84" s="366">
        <f t="shared" si="59"/>
        <v>0</v>
      </c>
      <c r="AQ84" s="366">
        <f t="shared" si="60"/>
        <v>0</v>
      </c>
      <c r="AR84" s="366">
        <f t="shared" si="61"/>
        <v>0</v>
      </c>
      <c r="AS84" s="366">
        <f t="shared" si="62"/>
        <v>0</v>
      </c>
      <c r="AT84" s="366">
        <f t="shared" si="65"/>
        <v>0</v>
      </c>
      <c r="AU84" s="365">
        <f t="shared" si="63"/>
        <v>0</v>
      </c>
    </row>
    <row r="85" spans="1:47" ht="19.899999999999999" thickBot="1">
      <c r="A85" s="735"/>
      <c r="B85" s="732"/>
      <c r="C85" s="732"/>
      <c r="D85" s="732"/>
      <c r="E85" s="302">
        <v>4503</v>
      </c>
      <c r="F85" s="302" t="s">
        <v>1526</v>
      </c>
      <c r="G85" s="396">
        <v>4503003</v>
      </c>
      <c r="H85" s="397" t="s">
        <v>695</v>
      </c>
      <c r="I85" s="396" t="s">
        <v>696</v>
      </c>
      <c r="J85" s="397" t="s">
        <v>697</v>
      </c>
      <c r="K85" s="406">
        <f t="shared" si="64"/>
        <v>86202500</v>
      </c>
      <c r="L85" s="414">
        <f t="shared" si="66"/>
        <v>20000000</v>
      </c>
      <c r="M85" s="398">
        <v>20000000</v>
      </c>
      <c r="N85" s="398"/>
      <c r="O85" s="398"/>
      <c r="P85" s="398"/>
      <c r="Q85" s="398"/>
      <c r="R85" s="398"/>
      <c r="S85" s="398"/>
      <c r="T85" s="426"/>
      <c r="U85" s="442">
        <f t="shared" si="67"/>
        <v>21000000</v>
      </c>
      <c r="V85" s="436">
        <f t="shared" si="86"/>
        <v>21000000</v>
      </c>
      <c r="W85" s="399">
        <f t="shared" si="70"/>
        <v>0</v>
      </c>
      <c r="X85" s="399">
        <f t="shared" si="71"/>
        <v>0</v>
      </c>
      <c r="Y85" s="399">
        <f t="shared" si="72"/>
        <v>0</v>
      </c>
      <c r="Z85" s="399">
        <f t="shared" si="73"/>
        <v>0</v>
      </c>
      <c r="AA85" s="399">
        <f t="shared" si="74"/>
        <v>0</v>
      </c>
      <c r="AB85" s="399">
        <f t="shared" si="75"/>
        <v>0</v>
      </c>
      <c r="AC85" s="445">
        <f t="shared" si="76"/>
        <v>0</v>
      </c>
      <c r="AD85" s="442">
        <f t="shared" si="68"/>
        <v>22050000</v>
      </c>
      <c r="AE85" s="436">
        <f t="shared" si="84"/>
        <v>22050000</v>
      </c>
      <c r="AF85" s="399">
        <f t="shared" si="77"/>
        <v>0</v>
      </c>
      <c r="AG85" s="399">
        <f t="shared" si="78"/>
        <v>0</v>
      </c>
      <c r="AH85" s="399">
        <f t="shared" si="79"/>
        <v>0</v>
      </c>
      <c r="AI85" s="399">
        <f t="shared" si="80"/>
        <v>0</v>
      </c>
      <c r="AJ85" s="399">
        <f t="shared" si="81"/>
        <v>0</v>
      </c>
      <c r="AK85" s="399">
        <f t="shared" si="82"/>
        <v>0</v>
      </c>
      <c r="AL85" s="445">
        <f t="shared" si="83"/>
        <v>0</v>
      </c>
      <c r="AM85" s="442">
        <f t="shared" si="69"/>
        <v>23152500</v>
      </c>
      <c r="AN85" s="436">
        <f t="shared" si="85"/>
        <v>23152500</v>
      </c>
      <c r="AO85" s="399">
        <f t="shared" si="58"/>
        <v>0</v>
      </c>
      <c r="AP85" s="399">
        <f t="shared" si="59"/>
        <v>0</v>
      </c>
      <c r="AQ85" s="399">
        <f t="shared" si="60"/>
        <v>0</v>
      </c>
      <c r="AR85" s="399">
        <f t="shared" si="61"/>
        <v>0</v>
      </c>
      <c r="AS85" s="399">
        <f t="shared" si="62"/>
        <v>0</v>
      </c>
      <c r="AT85" s="399">
        <f t="shared" si="65"/>
        <v>0</v>
      </c>
      <c r="AU85" s="400">
        <f t="shared" si="63"/>
        <v>0</v>
      </c>
    </row>
    <row r="86" spans="1:47" ht="10.15" thickBot="1">
      <c r="A86" s="728" t="s">
        <v>1718</v>
      </c>
      <c r="B86" s="729"/>
      <c r="C86" s="729"/>
      <c r="D86" s="729"/>
      <c r="E86" s="729"/>
      <c r="F86" s="729"/>
      <c r="G86" s="729"/>
      <c r="H86" s="729"/>
      <c r="I86" s="729"/>
      <c r="J86" s="729"/>
      <c r="K86" s="407">
        <f t="shared" ref="K86:U86" si="87">SUM(K2:K85)</f>
        <v>159914363639.89999</v>
      </c>
      <c r="L86" s="407">
        <f t="shared" si="87"/>
        <v>14291591121</v>
      </c>
      <c r="M86" s="384">
        <f t="shared" si="87"/>
        <v>2322000000</v>
      </c>
      <c r="N86" s="384">
        <f t="shared" si="87"/>
        <v>250000000</v>
      </c>
      <c r="O86" s="384">
        <f t="shared" si="87"/>
        <v>800000000</v>
      </c>
      <c r="P86" s="384">
        <f t="shared" si="87"/>
        <v>6100000000</v>
      </c>
      <c r="Q86" s="384">
        <f t="shared" si="87"/>
        <v>0</v>
      </c>
      <c r="R86" s="384">
        <f t="shared" si="87"/>
        <v>800000000</v>
      </c>
      <c r="S86" s="384">
        <f t="shared" si="87"/>
        <v>1229591121</v>
      </c>
      <c r="T86" s="384">
        <f t="shared" si="87"/>
        <v>2790000000</v>
      </c>
      <c r="U86" s="443">
        <f t="shared" si="87"/>
        <v>51594769417</v>
      </c>
      <c r="V86" s="437">
        <f t="shared" ref="V86:AU86" si="88">SUM(V2:V85)</f>
        <v>3394600000</v>
      </c>
      <c r="W86" s="385">
        <f t="shared" si="88"/>
        <v>600000000</v>
      </c>
      <c r="X86" s="385">
        <f t="shared" si="88"/>
        <v>840000000</v>
      </c>
      <c r="Y86" s="385">
        <f t="shared" si="88"/>
        <v>6405000000</v>
      </c>
      <c r="Z86" s="385">
        <f t="shared" si="88"/>
        <v>0</v>
      </c>
      <c r="AA86" s="385">
        <f t="shared" si="88"/>
        <v>840000000</v>
      </c>
      <c r="AB86" s="385">
        <f t="shared" si="88"/>
        <v>1585669417</v>
      </c>
      <c r="AC86" s="383">
        <f t="shared" si="88"/>
        <v>37929500000</v>
      </c>
      <c r="AD86" s="443">
        <f t="shared" si="88"/>
        <v>58457521298</v>
      </c>
      <c r="AE86" s="447">
        <f t="shared" si="88"/>
        <v>2440830000</v>
      </c>
      <c r="AF86" s="385">
        <f t="shared" si="88"/>
        <v>1130000000</v>
      </c>
      <c r="AG86" s="385">
        <f t="shared" si="88"/>
        <v>882000000</v>
      </c>
      <c r="AH86" s="385">
        <f t="shared" si="88"/>
        <v>6725250000</v>
      </c>
      <c r="AI86" s="385">
        <f t="shared" si="88"/>
        <v>600000000</v>
      </c>
      <c r="AJ86" s="385">
        <f t="shared" si="88"/>
        <v>882000000</v>
      </c>
      <c r="AK86" s="385">
        <f t="shared" si="88"/>
        <v>3143966298</v>
      </c>
      <c r="AL86" s="383">
        <f t="shared" si="88"/>
        <v>42653475000</v>
      </c>
      <c r="AM86" s="443">
        <f t="shared" si="88"/>
        <v>35570481803.900002</v>
      </c>
      <c r="AN86" s="447">
        <f t="shared" si="88"/>
        <v>2562871500</v>
      </c>
      <c r="AO86" s="385">
        <f t="shared" si="88"/>
        <v>1186500000</v>
      </c>
      <c r="AP86" s="385">
        <f t="shared" si="88"/>
        <v>926100000</v>
      </c>
      <c r="AQ86" s="385">
        <f t="shared" si="88"/>
        <v>7061512500</v>
      </c>
      <c r="AR86" s="385">
        <f t="shared" si="88"/>
        <v>0</v>
      </c>
      <c r="AS86" s="385">
        <f t="shared" si="88"/>
        <v>926100000</v>
      </c>
      <c r="AT86" s="385">
        <f t="shared" si="88"/>
        <v>4152499053.9000001</v>
      </c>
      <c r="AU86" s="385">
        <f t="shared" si="88"/>
        <v>18754898750</v>
      </c>
    </row>
  </sheetData>
  <autoFilter ref="A1:AU86" xr:uid="{00000000-0001-0000-0B00-000000000000}"/>
  <mergeCells count="85">
    <mergeCell ref="E82:E84"/>
    <mergeCell ref="F82:F84"/>
    <mergeCell ref="A86:J86"/>
    <mergeCell ref="B76:B77"/>
    <mergeCell ref="C76:C77"/>
    <mergeCell ref="D76:D77"/>
    <mergeCell ref="E76:E77"/>
    <mergeCell ref="F76:F77"/>
    <mergeCell ref="B78:B85"/>
    <mergeCell ref="C78:C85"/>
    <mergeCell ref="D78:D85"/>
    <mergeCell ref="E78:E81"/>
    <mergeCell ref="F78:F81"/>
    <mergeCell ref="A60:A85"/>
    <mergeCell ref="B60:B65"/>
    <mergeCell ref="C60:C65"/>
    <mergeCell ref="B71:B75"/>
    <mergeCell ref="C71:C75"/>
    <mergeCell ref="D71:D75"/>
    <mergeCell ref="E71:E75"/>
    <mergeCell ref="F71:F75"/>
    <mergeCell ref="F55:F59"/>
    <mergeCell ref="D60:D65"/>
    <mergeCell ref="E60:E65"/>
    <mergeCell ref="F60:F65"/>
    <mergeCell ref="B66:B70"/>
    <mergeCell ref="C66:C70"/>
    <mergeCell ref="D66:D70"/>
    <mergeCell ref="E66:E69"/>
    <mergeCell ref="F66:F69"/>
    <mergeCell ref="A37:A59"/>
    <mergeCell ref="B37:B46"/>
    <mergeCell ref="C37:C46"/>
    <mergeCell ref="D37:D46"/>
    <mergeCell ref="E37:E46"/>
    <mergeCell ref="B55:B59"/>
    <mergeCell ref="C55:C59"/>
    <mergeCell ref="D55:D59"/>
    <mergeCell ref="E55:E59"/>
    <mergeCell ref="F37:F46"/>
    <mergeCell ref="B47:B54"/>
    <mergeCell ref="C47:C54"/>
    <mergeCell ref="D47:D54"/>
    <mergeCell ref="E47:E54"/>
    <mergeCell ref="F47:F54"/>
    <mergeCell ref="F35:F36"/>
    <mergeCell ref="B30:B34"/>
    <mergeCell ref="C30:C33"/>
    <mergeCell ref="D30:D33"/>
    <mergeCell ref="E30:E33"/>
    <mergeCell ref="F30:F33"/>
    <mergeCell ref="F28:F29"/>
    <mergeCell ref="F5:F6"/>
    <mergeCell ref="C7:C12"/>
    <mergeCell ref="D7:D12"/>
    <mergeCell ref="F13:F22"/>
    <mergeCell ref="C23:C27"/>
    <mergeCell ref="D23:D27"/>
    <mergeCell ref="E23:E27"/>
    <mergeCell ref="F23:F27"/>
    <mergeCell ref="A13:A36"/>
    <mergeCell ref="B13:B29"/>
    <mergeCell ref="C13:C22"/>
    <mergeCell ref="D13:D22"/>
    <mergeCell ref="E13:E22"/>
    <mergeCell ref="C28:C29"/>
    <mergeCell ref="D28:D29"/>
    <mergeCell ref="E28:E29"/>
    <mergeCell ref="B35:B36"/>
    <mergeCell ref="C35:C36"/>
    <mergeCell ref="D35:D36"/>
    <mergeCell ref="E35:E36"/>
    <mergeCell ref="F2:F4"/>
    <mergeCell ref="C5:C6"/>
    <mergeCell ref="D5:D6"/>
    <mergeCell ref="E5:E6"/>
    <mergeCell ref="A2:A12"/>
    <mergeCell ref="B2:B12"/>
    <mergeCell ref="C2:C4"/>
    <mergeCell ref="D2:D4"/>
    <mergeCell ref="E2:E4"/>
    <mergeCell ref="E9:E12"/>
    <mergeCell ref="E7:E8"/>
    <mergeCell ref="F7:F8"/>
    <mergeCell ref="F9:F12"/>
  </mergeCells>
  <phoneticPr fontId="22" type="noConversion"/>
  <pageMargins left="0.51181102362204722" right="0.51181102362204722" top="0.74803149606299213" bottom="0.74803149606299213" header="0.31496062992125984" footer="0.31496062992125984"/>
  <pageSetup scale="74" orientation="landscape" horizontalDpi="300" verticalDpi="300" r:id="rId1"/>
  <colBreaks count="1" manualBreakCount="1">
    <brk id="2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Q44"/>
  <sheetViews>
    <sheetView view="pageBreakPreview" zoomScaleNormal="100" zoomScaleSheetLayoutView="100" workbookViewId="0">
      <selection activeCell="H2" sqref="H2"/>
    </sheetView>
  </sheetViews>
  <sheetFormatPr defaultColWidth="11.42578125" defaultRowHeight="10.15"/>
  <cols>
    <col min="1" max="1" width="11.85546875" style="235" customWidth="1"/>
    <col min="2" max="2" width="12.140625" style="232" customWidth="1"/>
    <col min="3" max="3" width="7.85546875" style="232" customWidth="1"/>
    <col min="4" max="4" width="7.28515625" style="232" customWidth="1"/>
    <col min="5" max="5" width="13.42578125" style="233" customWidth="1"/>
    <col min="6" max="6" width="12.28515625" style="234" customWidth="1"/>
    <col min="7" max="7" width="10.5703125" style="234" customWidth="1"/>
    <col min="8" max="8" width="25" style="232" customWidth="1"/>
    <col min="9" max="9" width="9.7109375" style="233" customWidth="1"/>
    <col min="10" max="10" width="26.42578125" style="232" customWidth="1"/>
    <col min="11" max="11" width="11.42578125" style="408" customWidth="1"/>
    <col min="12" max="12" width="10.7109375" style="408" customWidth="1"/>
    <col min="13" max="15" width="9.7109375" style="246" customWidth="1"/>
    <col min="16" max="16" width="12.5703125" style="246" customWidth="1"/>
    <col min="17" max="17" width="9.85546875" style="246" customWidth="1"/>
    <col min="18" max="19" width="9.7109375" style="246" customWidth="1"/>
    <col min="20" max="20" width="10.7109375" style="444" customWidth="1"/>
    <col min="21" max="23" width="9.7109375" style="246" customWidth="1"/>
    <col min="24" max="24" width="12.5703125" style="246" customWidth="1"/>
    <col min="25" max="25" width="9.85546875" style="246" customWidth="1"/>
    <col min="26" max="26" width="5.140625" style="246" customWidth="1"/>
    <col min="27" max="27" width="10.7109375" style="246" customWidth="1"/>
    <col min="28" max="28" width="10.7109375" style="444" customWidth="1"/>
    <col min="29" max="31" width="9.7109375" style="246" customWidth="1"/>
    <col min="32" max="32" width="12.5703125" style="246" customWidth="1"/>
    <col min="33" max="33" width="9.85546875" style="246" customWidth="1"/>
    <col min="34" max="35" width="10.7109375" style="246" customWidth="1"/>
    <col min="36" max="36" width="10.7109375" style="444" bestFit="1" customWidth="1"/>
    <col min="37" max="39" width="9.7109375" style="246" bestFit="1" customWidth="1"/>
    <col min="40" max="40" width="12.5703125" style="246" bestFit="1" customWidth="1"/>
    <col min="41" max="41" width="9.85546875" style="246" bestFit="1" customWidth="1"/>
    <col min="42" max="43" width="10.7109375" style="246" bestFit="1" customWidth="1"/>
    <col min="44" max="16384" width="11.42578125" style="230"/>
  </cols>
  <sheetData>
    <row r="1" spans="1:43" s="231" customFormat="1" ht="39" thickBot="1">
      <c r="A1" s="251" t="s">
        <v>1719</v>
      </c>
      <c r="B1" s="251" t="s">
        <v>1720</v>
      </c>
      <c r="C1" s="251" t="s">
        <v>1286</v>
      </c>
      <c r="D1" s="251" t="s">
        <v>1287</v>
      </c>
      <c r="E1" s="251" t="s">
        <v>1174</v>
      </c>
      <c r="F1" s="251" t="s">
        <v>1288</v>
      </c>
      <c r="G1" s="250" t="s">
        <v>140</v>
      </c>
      <c r="H1" s="251" t="s">
        <v>1176</v>
      </c>
      <c r="I1" s="250" t="s">
        <v>143</v>
      </c>
      <c r="J1" s="251" t="s">
        <v>1289</v>
      </c>
      <c r="K1" s="266" t="s">
        <v>1528</v>
      </c>
      <c r="L1" s="266" t="s">
        <v>1528</v>
      </c>
      <c r="M1" s="266" t="s">
        <v>1292</v>
      </c>
      <c r="N1" s="266" t="s">
        <v>1297</v>
      </c>
      <c r="O1" s="266" t="s">
        <v>1298</v>
      </c>
      <c r="P1" s="266" t="s">
        <v>1300</v>
      </c>
      <c r="Q1" s="266" t="s">
        <v>1301</v>
      </c>
      <c r="R1" s="266" t="s">
        <v>1302</v>
      </c>
      <c r="S1" s="268" t="s">
        <v>1303</v>
      </c>
      <c r="T1" s="266" t="s">
        <v>1530</v>
      </c>
      <c r="U1" s="267" t="s">
        <v>1305</v>
      </c>
      <c r="V1" s="266" t="s">
        <v>1310</v>
      </c>
      <c r="W1" s="266" t="s">
        <v>1311</v>
      </c>
      <c r="X1" s="266" t="s">
        <v>1313</v>
      </c>
      <c r="Y1" s="266" t="s">
        <v>1314</v>
      </c>
      <c r="Z1" s="266" t="s">
        <v>1315</v>
      </c>
      <c r="AA1" s="268" t="s">
        <v>1316</v>
      </c>
      <c r="AB1" s="266" t="s">
        <v>1532</v>
      </c>
      <c r="AC1" s="267" t="s">
        <v>1318</v>
      </c>
      <c r="AD1" s="266" t="s">
        <v>1323</v>
      </c>
      <c r="AE1" s="266" t="s">
        <v>1324</v>
      </c>
      <c r="AF1" s="266" t="s">
        <v>1326</v>
      </c>
      <c r="AG1" s="266" t="s">
        <v>1327</v>
      </c>
      <c r="AH1" s="266" t="s">
        <v>1721</v>
      </c>
      <c r="AI1" s="268" t="s">
        <v>1329</v>
      </c>
      <c r="AJ1" s="266" t="s">
        <v>1534</v>
      </c>
      <c r="AK1" s="267" t="s">
        <v>1331</v>
      </c>
      <c r="AL1" s="266" t="s">
        <v>1336</v>
      </c>
      <c r="AM1" s="266" t="s">
        <v>1337</v>
      </c>
      <c r="AN1" s="266" t="s">
        <v>1339</v>
      </c>
      <c r="AO1" s="266" t="s">
        <v>1340</v>
      </c>
      <c r="AP1" s="266" t="s">
        <v>1341</v>
      </c>
      <c r="AQ1" s="266" t="s">
        <v>1342</v>
      </c>
    </row>
    <row r="2" spans="1:43" ht="19.149999999999999">
      <c r="A2" s="754" t="s">
        <v>1722</v>
      </c>
      <c r="B2" s="724" t="s">
        <v>1723</v>
      </c>
      <c r="C2" s="724" t="s">
        <v>1724</v>
      </c>
      <c r="D2" s="724" t="s">
        <v>1725</v>
      </c>
      <c r="E2" s="724" t="s">
        <v>1726</v>
      </c>
      <c r="F2" s="724" t="s">
        <v>1727</v>
      </c>
      <c r="G2" s="374" t="s">
        <v>1728</v>
      </c>
      <c r="H2" s="375" t="s">
        <v>523</v>
      </c>
      <c r="I2" s="374" t="s">
        <v>997</v>
      </c>
      <c r="J2" s="375" t="s">
        <v>524</v>
      </c>
      <c r="K2" s="403">
        <f t="shared" ref="K2:K43" si="0">+L2+T2+AB2+AJ2</f>
        <v>86202500</v>
      </c>
      <c r="L2" s="403">
        <f t="shared" ref="L2:L19" si="1">SUM(M2:S2)</f>
        <v>20000000</v>
      </c>
      <c r="M2" s="449">
        <v>20000000</v>
      </c>
      <c r="N2" s="449"/>
      <c r="O2" s="449"/>
      <c r="P2" s="449"/>
      <c r="Q2" s="449"/>
      <c r="R2" s="449"/>
      <c r="S2" s="457"/>
      <c r="T2" s="438">
        <f t="shared" ref="T2:T19" si="2">SUM(U2:AA2)</f>
        <v>21000000</v>
      </c>
      <c r="U2" s="484">
        <f t="shared" ref="U2:U13" si="3">+M2*1.05</f>
        <v>21000000</v>
      </c>
      <c r="V2" s="449">
        <f t="shared" ref="V2:V13" si="4">+N2*1.05</f>
        <v>0</v>
      </c>
      <c r="W2" s="449">
        <f t="shared" ref="W2:W13" si="5">+O2*1.05</f>
        <v>0</v>
      </c>
      <c r="X2" s="449">
        <f t="shared" ref="X2:X13" si="6">+P2*1.05</f>
        <v>0</v>
      </c>
      <c r="Y2" s="449">
        <f t="shared" ref="Y2:Y13" si="7">+Q2*1.05</f>
        <v>0</v>
      </c>
      <c r="Z2" s="449"/>
      <c r="AA2" s="457">
        <f>+S2*1.05</f>
        <v>0</v>
      </c>
      <c r="AB2" s="438">
        <f t="shared" ref="AB2:AB19" si="8">SUM(AC2:AI2)</f>
        <v>22050000</v>
      </c>
      <c r="AC2" s="484">
        <f t="shared" ref="AC2:AC22" si="9">+U2*1.05</f>
        <v>22050000</v>
      </c>
      <c r="AD2" s="449">
        <f t="shared" ref="AD2:AD22" si="10">+V2*1.05</f>
        <v>0</v>
      </c>
      <c r="AE2" s="449">
        <f t="shared" ref="AE2:AE22" si="11">+W2*1.05</f>
        <v>0</v>
      </c>
      <c r="AF2" s="449">
        <f t="shared" ref="AF2:AF22" si="12">+X2*1.05</f>
        <v>0</v>
      </c>
      <c r="AG2" s="449">
        <f t="shared" ref="AG2:AG22" si="13">+Y2*1.05</f>
        <v>0</v>
      </c>
      <c r="AH2" s="449">
        <f t="shared" ref="AH2:AH22" si="14">+Z2*1.05</f>
        <v>0</v>
      </c>
      <c r="AI2" s="457">
        <f t="shared" ref="AI2:AI22" si="15">+AA2*1.05</f>
        <v>0</v>
      </c>
      <c r="AJ2" s="438">
        <f t="shared" ref="AJ2:AJ19" si="16">SUM(AK2:AQ2)</f>
        <v>23152500</v>
      </c>
      <c r="AK2" s="484">
        <f t="shared" ref="AK2:AK43" si="17">+AC2*1.05</f>
        <v>23152500</v>
      </c>
      <c r="AL2" s="449">
        <f t="shared" ref="AL2:AL43" si="18">+AD2*1.05</f>
        <v>0</v>
      </c>
      <c r="AM2" s="449">
        <f t="shared" ref="AM2:AM43" si="19">+AE2*1.05</f>
        <v>0</v>
      </c>
      <c r="AN2" s="449">
        <f t="shared" ref="AN2:AN43" si="20">+AF2*1.05</f>
        <v>0</v>
      </c>
      <c r="AO2" s="449">
        <f t="shared" ref="AO2:AO43" si="21">+AG2*1.05</f>
        <v>0</v>
      </c>
      <c r="AP2" s="454">
        <f t="shared" ref="AP2:AP43" si="22">+AH2*1.05</f>
        <v>0</v>
      </c>
      <c r="AQ2" s="454">
        <f t="shared" ref="AQ2:AQ43" si="23">+AI2*1.05</f>
        <v>0</v>
      </c>
    </row>
    <row r="3" spans="1:43" ht="19.149999999999999">
      <c r="A3" s="755"/>
      <c r="B3" s="725"/>
      <c r="C3" s="725"/>
      <c r="D3" s="725"/>
      <c r="E3" s="725"/>
      <c r="F3" s="725"/>
      <c r="G3" s="378">
        <v>3502024</v>
      </c>
      <c r="H3" s="379" t="s">
        <v>527</v>
      </c>
      <c r="I3" s="378" t="s">
        <v>999</v>
      </c>
      <c r="J3" s="379" t="s">
        <v>528</v>
      </c>
      <c r="K3" s="404">
        <f t="shared" si="0"/>
        <v>86202500</v>
      </c>
      <c r="L3" s="404">
        <f t="shared" si="1"/>
        <v>20000000</v>
      </c>
      <c r="M3" s="450">
        <v>20000000</v>
      </c>
      <c r="N3" s="450"/>
      <c r="O3" s="450"/>
      <c r="P3" s="450"/>
      <c r="Q3" s="450"/>
      <c r="R3" s="450"/>
      <c r="S3" s="458"/>
      <c r="T3" s="440">
        <f t="shared" si="2"/>
        <v>21000000</v>
      </c>
      <c r="U3" s="485">
        <f t="shared" si="3"/>
        <v>21000000</v>
      </c>
      <c r="V3" s="450">
        <f t="shared" si="4"/>
        <v>0</v>
      </c>
      <c r="W3" s="450">
        <f t="shared" si="5"/>
        <v>0</v>
      </c>
      <c r="X3" s="450">
        <f t="shared" si="6"/>
        <v>0</v>
      </c>
      <c r="Y3" s="450">
        <f t="shared" si="7"/>
        <v>0</v>
      </c>
      <c r="Z3" s="450"/>
      <c r="AA3" s="458">
        <f>+S3*1.05</f>
        <v>0</v>
      </c>
      <c r="AB3" s="440">
        <f t="shared" si="8"/>
        <v>22050000</v>
      </c>
      <c r="AC3" s="485">
        <f t="shared" si="9"/>
        <v>22050000</v>
      </c>
      <c r="AD3" s="450">
        <f t="shared" si="10"/>
        <v>0</v>
      </c>
      <c r="AE3" s="450">
        <f t="shared" si="11"/>
        <v>0</v>
      </c>
      <c r="AF3" s="450">
        <f t="shared" si="12"/>
        <v>0</v>
      </c>
      <c r="AG3" s="450">
        <f t="shared" si="13"/>
        <v>0</v>
      </c>
      <c r="AH3" s="450">
        <f t="shared" si="14"/>
        <v>0</v>
      </c>
      <c r="AI3" s="458">
        <f t="shared" si="15"/>
        <v>0</v>
      </c>
      <c r="AJ3" s="440">
        <f t="shared" si="16"/>
        <v>23152500</v>
      </c>
      <c r="AK3" s="485">
        <f t="shared" si="17"/>
        <v>23152500</v>
      </c>
      <c r="AL3" s="450">
        <f t="shared" si="18"/>
        <v>0</v>
      </c>
      <c r="AM3" s="450">
        <f t="shared" si="19"/>
        <v>0</v>
      </c>
      <c r="AN3" s="450">
        <f t="shared" si="20"/>
        <v>0</v>
      </c>
      <c r="AO3" s="450">
        <f t="shared" si="21"/>
        <v>0</v>
      </c>
      <c r="AP3" s="455">
        <f t="shared" si="22"/>
        <v>0</v>
      </c>
      <c r="AQ3" s="455">
        <f t="shared" si="23"/>
        <v>0</v>
      </c>
    </row>
    <row r="4" spans="1:43" ht="19.149999999999999">
      <c r="A4" s="755"/>
      <c r="B4" s="725"/>
      <c r="C4" s="725"/>
      <c r="D4" s="725"/>
      <c r="E4" s="725"/>
      <c r="F4" s="725"/>
      <c r="G4" s="378">
        <v>3502025</v>
      </c>
      <c r="H4" s="379" t="s">
        <v>529</v>
      </c>
      <c r="I4" s="378" t="s">
        <v>1000</v>
      </c>
      <c r="J4" s="379" t="s">
        <v>530</v>
      </c>
      <c r="K4" s="404">
        <f t="shared" si="0"/>
        <v>431012500</v>
      </c>
      <c r="L4" s="404">
        <f t="shared" si="1"/>
        <v>100000000</v>
      </c>
      <c r="M4" s="450"/>
      <c r="N4" s="450">
        <v>100000000</v>
      </c>
      <c r="O4" s="450"/>
      <c r="P4" s="450"/>
      <c r="Q4" s="450"/>
      <c r="R4" s="450"/>
      <c r="S4" s="458"/>
      <c r="T4" s="440">
        <f t="shared" si="2"/>
        <v>105000000</v>
      </c>
      <c r="U4" s="485">
        <f t="shared" si="3"/>
        <v>0</v>
      </c>
      <c r="V4" s="450">
        <f t="shared" si="4"/>
        <v>105000000</v>
      </c>
      <c r="W4" s="450">
        <f t="shared" si="5"/>
        <v>0</v>
      </c>
      <c r="X4" s="450">
        <f t="shared" si="6"/>
        <v>0</v>
      </c>
      <c r="Y4" s="450">
        <f t="shared" si="7"/>
        <v>0</v>
      </c>
      <c r="Z4" s="450"/>
      <c r="AA4" s="458">
        <f>+S4*1.05</f>
        <v>0</v>
      </c>
      <c r="AB4" s="440">
        <f t="shared" si="8"/>
        <v>110250000</v>
      </c>
      <c r="AC4" s="485">
        <f t="shared" si="9"/>
        <v>0</v>
      </c>
      <c r="AD4" s="450">
        <f t="shared" si="10"/>
        <v>110250000</v>
      </c>
      <c r="AE4" s="450">
        <f t="shared" si="11"/>
        <v>0</v>
      </c>
      <c r="AF4" s="450">
        <f t="shared" si="12"/>
        <v>0</v>
      </c>
      <c r="AG4" s="450">
        <f t="shared" si="13"/>
        <v>0</v>
      </c>
      <c r="AH4" s="450">
        <f t="shared" si="14"/>
        <v>0</v>
      </c>
      <c r="AI4" s="458">
        <f t="shared" si="15"/>
        <v>0</v>
      </c>
      <c r="AJ4" s="440">
        <f t="shared" si="16"/>
        <v>115762500</v>
      </c>
      <c r="AK4" s="485">
        <f t="shared" si="17"/>
        <v>0</v>
      </c>
      <c r="AL4" s="450">
        <f t="shared" si="18"/>
        <v>115762500</v>
      </c>
      <c r="AM4" s="450">
        <f t="shared" si="19"/>
        <v>0</v>
      </c>
      <c r="AN4" s="450">
        <f t="shared" si="20"/>
        <v>0</v>
      </c>
      <c r="AO4" s="450">
        <f t="shared" si="21"/>
        <v>0</v>
      </c>
      <c r="AP4" s="455">
        <f t="shared" si="22"/>
        <v>0</v>
      </c>
      <c r="AQ4" s="455">
        <f t="shared" si="23"/>
        <v>0</v>
      </c>
    </row>
    <row r="5" spans="1:43" ht="19.149999999999999">
      <c r="A5" s="755"/>
      <c r="B5" s="725"/>
      <c r="C5" s="725"/>
      <c r="D5" s="725"/>
      <c r="E5" s="725"/>
      <c r="F5" s="725"/>
      <c r="G5" s="378" t="s">
        <v>1729</v>
      </c>
      <c r="H5" s="379" t="s">
        <v>1730</v>
      </c>
      <c r="I5" s="378" t="s">
        <v>1731</v>
      </c>
      <c r="J5" s="379" t="s">
        <v>1732</v>
      </c>
      <c r="K5" s="404">
        <f t="shared" si="0"/>
        <v>129303750</v>
      </c>
      <c r="L5" s="404">
        <f t="shared" si="1"/>
        <v>30000000</v>
      </c>
      <c r="M5" s="450"/>
      <c r="N5" s="450"/>
      <c r="O5" s="450"/>
      <c r="P5" s="450"/>
      <c r="Q5" s="450"/>
      <c r="R5" s="450"/>
      <c r="S5" s="458">
        <v>30000000</v>
      </c>
      <c r="T5" s="440">
        <f t="shared" si="2"/>
        <v>31500000</v>
      </c>
      <c r="U5" s="485">
        <f t="shared" si="3"/>
        <v>0</v>
      </c>
      <c r="V5" s="450">
        <f t="shared" si="4"/>
        <v>0</v>
      </c>
      <c r="W5" s="450">
        <f t="shared" si="5"/>
        <v>0</v>
      </c>
      <c r="X5" s="450">
        <f t="shared" si="6"/>
        <v>0</v>
      </c>
      <c r="Y5" s="450">
        <f t="shared" si="7"/>
        <v>0</v>
      </c>
      <c r="Z5" s="450"/>
      <c r="AA5" s="458">
        <f>+S5*1.05</f>
        <v>31500000</v>
      </c>
      <c r="AB5" s="440">
        <f t="shared" si="8"/>
        <v>33075000</v>
      </c>
      <c r="AC5" s="485">
        <f t="shared" si="9"/>
        <v>0</v>
      </c>
      <c r="AD5" s="450">
        <f t="shared" si="10"/>
        <v>0</v>
      </c>
      <c r="AE5" s="450">
        <f t="shared" si="11"/>
        <v>0</v>
      </c>
      <c r="AF5" s="450">
        <f t="shared" si="12"/>
        <v>0</v>
      </c>
      <c r="AG5" s="450">
        <f t="shared" si="13"/>
        <v>0</v>
      </c>
      <c r="AH5" s="450">
        <f t="shared" si="14"/>
        <v>0</v>
      </c>
      <c r="AI5" s="458">
        <f t="shared" si="15"/>
        <v>33075000</v>
      </c>
      <c r="AJ5" s="440">
        <f t="shared" si="16"/>
        <v>34728750</v>
      </c>
      <c r="AK5" s="485">
        <f t="shared" si="17"/>
        <v>0</v>
      </c>
      <c r="AL5" s="450">
        <f t="shared" si="18"/>
        <v>0</v>
      </c>
      <c r="AM5" s="450">
        <f t="shared" si="19"/>
        <v>0</v>
      </c>
      <c r="AN5" s="450">
        <f t="shared" si="20"/>
        <v>0</v>
      </c>
      <c r="AO5" s="450">
        <f t="shared" si="21"/>
        <v>0</v>
      </c>
      <c r="AP5" s="455">
        <f t="shared" si="22"/>
        <v>0</v>
      </c>
      <c r="AQ5" s="455">
        <f t="shared" si="23"/>
        <v>34728750</v>
      </c>
    </row>
    <row r="6" spans="1:43" ht="28.9">
      <c r="A6" s="755"/>
      <c r="B6" s="725"/>
      <c r="C6" s="725"/>
      <c r="D6" s="725"/>
      <c r="E6" s="725"/>
      <c r="F6" s="725"/>
      <c r="G6" s="378" t="s">
        <v>1733</v>
      </c>
      <c r="H6" s="379" t="s">
        <v>1734</v>
      </c>
      <c r="I6" s="378" t="s">
        <v>1735</v>
      </c>
      <c r="J6" s="379" t="s">
        <v>1736</v>
      </c>
      <c r="K6" s="404">
        <f t="shared" si="0"/>
        <v>222276875</v>
      </c>
      <c r="L6" s="404">
        <f t="shared" si="1"/>
        <v>15000000</v>
      </c>
      <c r="M6" s="450">
        <v>15000000</v>
      </c>
      <c r="N6" s="450"/>
      <c r="O6" s="450"/>
      <c r="P6" s="450"/>
      <c r="Q6" s="450"/>
      <c r="R6" s="450"/>
      <c r="S6" s="458"/>
      <c r="T6" s="440">
        <f t="shared" si="2"/>
        <v>65750000</v>
      </c>
      <c r="U6" s="485">
        <f t="shared" si="3"/>
        <v>15750000</v>
      </c>
      <c r="V6" s="450">
        <f t="shared" si="4"/>
        <v>0</v>
      </c>
      <c r="W6" s="450">
        <f t="shared" si="5"/>
        <v>0</v>
      </c>
      <c r="X6" s="450">
        <f t="shared" si="6"/>
        <v>0</v>
      </c>
      <c r="Y6" s="450">
        <f t="shared" si="7"/>
        <v>0</v>
      </c>
      <c r="Z6" s="450"/>
      <c r="AA6" s="458">
        <v>50000000</v>
      </c>
      <c r="AB6" s="440">
        <f t="shared" si="8"/>
        <v>69037500</v>
      </c>
      <c r="AC6" s="485">
        <f t="shared" si="9"/>
        <v>16537500</v>
      </c>
      <c r="AD6" s="450">
        <f t="shared" si="10"/>
        <v>0</v>
      </c>
      <c r="AE6" s="450">
        <f t="shared" si="11"/>
        <v>0</v>
      </c>
      <c r="AF6" s="450">
        <f t="shared" si="12"/>
        <v>0</v>
      </c>
      <c r="AG6" s="450">
        <f t="shared" si="13"/>
        <v>0</v>
      </c>
      <c r="AH6" s="450">
        <f t="shared" si="14"/>
        <v>0</v>
      </c>
      <c r="AI6" s="458">
        <f t="shared" si="15"/>
        <v>52500000</v>
      </c>
      <c r="AJ6" s="440">
        <f t="shared" si="16"/>
        <v>72489375</v>
      </c>
      <c r="AK6" s="485">
        <f t="shared" si="17"/>
        <v>17364375</v>
      </c>
      <c r="AL6" s="450">
        <f t="shared" si="18"/>
        <v>0</v>
      </c>
      <c r="AM6" s="450">
        <f t="shared" si="19"/>
        <v>0</v>
      </c>
      <c r="AN6" s="450">
        <f t="shared" si="20"/>
        <v>0</v>
      </c>
      <c r="AO6" s="450">
        <f t="shared" si="21"/>
        <v>0</v>
      </c>
      <c r="AP6" s="455">
        <f t="shared" si="22"/>
        <v>0</v>
      </c>
      <c r="AQ6" s="455">
        <f t="shared" si="23"/>
        <v>55125000</v>
      </c>
    </row>
    <row r="7" spans="1:43" ht="28.9">
      <c r="A7" s="755"/>
      <c r="B7" s="725"/>
      <c r="C7" s="725"/>
      <c r="D7" s="725"/>
      <c r="E7" s="725"/>
      <c r="F7" s="725"/>
      <c r="G7" s="378" t="s">
        <v>1737</v>
      </c>
      <c r="H7" s="379" t="s">
        <v>1738</v>
      </c>
      <c r="I7" s="378" t="s">
        <v>1739</v>
      </c>
      <c r="J7" s="379" t="s">
        <v>1740</v>
      </c>
      <c r="K7" s="404">
        <f t="shared" si="0"/>
        <v>94575000</v>
      </c>
      <c r="L7" s="404">
        <f t="shared" si="1"/>
        <v>0</v>
      </c>
      <c r="M7" s="450"/>
      <c r="N7" s="450"/>
      <c r="O7" s="450"/>
      <c r="P7" s="450"/>
      <c r="Q7" s="450"/>
      <c r="R7" s="450"/>
      <c r="S7" s="458"/>
      <c r="T7" s="440">
        <f t="shared" si="2"/>
        <v>30000000</v>
      </c>
      <c r="U7" s="485">
        <f t="shared" si="3"/>
        <v>0</v>
      </c>
      <c r="V7" s="450">
        <f t="shared" si="4"/>
        <v>0</v>
      </c>
      <c r="W7" s="450">
        <f t="shared" si="5"/>
        <v>0</v>
      </c>
      <c r="X7" s="450">
        <f t="shared" si="6"/>
        <v>0</v>
      </c>
      <c r="Y7" s="450">
        <f t="shared" si="7"/>
        <v>0</v>
      </c>
      <c r="Z7" s="450"/>
      <c r="AA7" s="458">
        <v>30000000</v>
      </c>
      <c r="AB7" s="440">
        <f t="shared" si="8"/>
        <v>31500000</v>
      </c>
      <c r="AC7" s="485">
        <f t="shared" si="9"/>
        <v>0</v>
      </c>
      <c r="AD7" s="450">
        <f t="shared" si="10"/>
        <v>0</v>
      </c>
      <c r="AE7" s="450">
        <f t="shared" si="11"/>
        <v>0</v>
      </c>
      <c r="AF7" s="450">
        <f t="shared" si="12"/>
        <v>0</v>
      </c>
      <c r="AG7" s="450">
        <f t="shared" si="13"/>
        <v>0</v>
      </c>
      <c r="AH7" s="450">
        <f t="shared" si="14"/>
        <v>0</v>
      </c>
      <c r="AI7" s="458">
        <f t="shared" si="15"/>
        <v>31500000</v>
      </c>
      <c r="AJ7" s="440">
        <f t="shared" si="16"/>
        <v>33075000</v>
      </c>
      <c r="AK7" s="485">
        <f t="shared" si="17"/>
        <v>0</v>
      </c>
      <c r="AL7" s="450">
        <f t="shared" si="18"/>
        <v>0</v>
      </c>
      <c r="AM7" s="450">
        <f t="shared" si="19"/>
        <v>0</v>
      </c>
      <c r="AN7" s="450">
        <f t="shared" si="20"/>
        <v>0</v>
      </c>
      <c r="AO7" s="450">
        <f t="shared" si="21"/>
        <v>0</v>
      </c>
      <c r="AP7" s="455">
        <f t="shared" si="22"/>
        <v>0</v>
      </c>
      <c r="AQ7" s="455">
        <f t="shared" si="23"/>
        <v>33075000</v>
      </c>
    </row>
    <row r="8" spans="1:43" ht="19.149999999999999">
      <c r="A8" s="755"/>
      <c r="B8" s="725"/>
      <c r="C8" s="725"/>
      <c r="D8" s="725"/>
      <c r="E8" s="725"/>
      <c r="F8" s="725"/>
      <c r="G8" s="378" t="s">
        <v>1009</v>
      </c>
      <c r="H8" s="379" t="s">
        <v>1010</v>
      </c>
      <c r="I8" s="378" t="s">
        <v>1011</v>
      </c>
      <c r="J8" s="379" t="s">
        <v>1012</v>
      </c>
      <c r="K8" s="404">
        <f t="shared" si="0"/>
        <v>94575000</v>
      </c>
      <c r="L8" s="404">
        <f t="shared" si="1"/>
        <v>0</v>
      </c>
      <c r="M8" s="450"/>
      <c r="N8" s="450"/>
      <c r="O8" s="450"/>
      <c r="P8" s="450"/>
      <c r="Q8" s="450"/>
      <c r="R8" s="450"/>
      <c r="S8" s="458"/>
      <c r="T8" s="440">
        <f t="shared" si="2"/>
        <v>30000000</v>
      </c>
      <c r="U8" s="485">
        <f t="shared" si="3"/>
        <v>0</v>
      </c>
      <c r="V8" s="450">
        <f t="shared" si="4"/>
        <v>0</v>
      </c>
      <c r="W8" s="450">
        <f t="shared" si="5"/>
        <v>0</v>
      </c>
      <c r="X8" s="450">
        <f t="shared" si="6"/>
        <v>0</v>
      </c>
      <c r="Y8" s="450">
        <f t="shared" si="7"/>
        <v>0</v>
      </c>
      <c r="Z8" s="450"/>
      <c r="AA8" s="458">
        <v>30000000</v>
      </c>
      <c r="AB8" s="440">
        <f t="shared" si="8"/>
        <v>31500000</v>
      </c>
      <c r="AC8" s="485">
        <f t="shared" si="9"/>
        <v>0</v>
      </c>
      <c r="AD8" s="450">
        <f t="shared" si="10"/>
        <v>0</v>
      </c>
      <c r="AE8" s="450">
        <f t="shared" si="11"/>
        <v>0</v>
      </c>
      <c r="AF8" s="450">
        <f t="shared" si="12"/>
        <v>0</v>
      </c>
      <c r="AG8" s="450">
        <f t="shared" si="13"/>
        <v>0</v>
      </c>
      <c r="AH8" s="450">
        <f t="shared" si="14"/>
        <v>0</v>
      </c>
      <c r="AI8" s="458">
        <f t="shared" si="15"/>
        <v>31500000</v>
      </c>
      <c r="AJ8" s="440">
        <f t="shared" si="16"/>
        <v>33075000</v>
      </c>
      <c r="AK8" s="485">
        <f t="shared" si="17"/>
        <v>0</v>
      </c>
      <c r="AL8" s="450">
        <f t="shared" si="18"/>
        <v>0</v>
      </c>
      <c r="AM8" s="450">
        <f t="shared" si="19"/>
        <v>0</v>
      </c>
      <c r="AN8" s="450">
        <f t="shared" si="20"/>
        <v>0</v>
      </c>
      <c r="AO8" s="450">
        <f t="shared" si="21"/>
        <v>0</v>
      </c>
      <c r="AP8" s="455">
        <f t="shared" si="22"/>
        <v>0</v>
      </c>
      <c r="AQ8" s="455">
        <f t="shared" si="23"/>
        <v>33075000</v>
      </c>
    </row>
    <row r="9" spans="1:43" ht="19.149999999999999">
      <c r="A9" s="755"/>
      <c r="B9" s="725"/>
      <c r="C9" s="725">
        <v>36</v>
      </c>
      <c r="D9" s="725" t="s">
        <v>1452</v>
      </c>
      <c r="E9" s="725">
        <v>3603</v>
      </c>
      <c r="F9" s="725" t="s">
        <v>1462</v>
      </c>
      <c r="G9" s="378">
        <v>3603016</v>
      </c>
      <c r="H9" s="379" t="s">
        <v>1463</v>
      </c>
      <c r="I9" s="378">
        <v>360301601</v>
      </c>
      <c r="J9" s="379" t="s">
        <v>1464</v>
      </c>
      <c r="K9" s="404">
        <f t="shared" si="0"/>
        <v>431012500</v>
      </c>
      <c r="L9" s="404">
        <f t="shared" si="1"/>
        <v>100000000</v>
      </c>
      <c r="M9" s="450"/>
      <c r="N9" s="450"/>
      <c r="O9" s="450"/>
      <c r="P9" s="450">
        <v>100000000</v>
      </c>
      <c r="Q9" s="450"/>
      <c r="R9" s="450"/>
      <c r="S9" s="458"/>
      <c r="T9" s="440">
        <f t="shared" si="2"/>
        <v>105000000</v>
      </c>
      <c r="U9" s="485">
        <f t="shared" si="3"/>
        <v>0</v>
      </c>
      <c r="V9" s="450">
        <f t="shared" si="4"/>
        <v>0</v>
      </c>
      <c r="W9" s="450">
        <f t="shared" si="5"/>
        <v>0</v>
      </c>
      <c r="X9" s="450">
        <f t="shared" si="6"/>
        <v>105000000</v>
      </c>
      <c r="Y9" s="450">
        <f t="shared" si="7"/>
        <v>0</v>
      </c>
      <c r="Z9" s="450"/>
      <c r="AA9" s="458">
        <f>+S9*1.05</f>
        <v>0</v>
      </c>
      <c r="AB9" s="440">
        <f t="shared" si="8"/>
        <v>110250000</v>
      </c>
      <c r="AC9" s="485">
        <f t="shared" si="9"/>
        <v>0</v>
      </c>
      <c r="AD9" s="450">
        <f t="shared" si="10"/>
        <v>0</v>
      </c>
      <c r="AE9" s="450">
        <f t="shared" si="11"/>
        <v>0</v>
      </c>
      <c r="AF9" s="450">
        <f t="shared" si="12"/>
        <v>110250000</v>
      </c>
      <c r="AG9" s="450">
        <f t="shared" si="13"/>
        <v>0</v>
      </c>
      <c r="AH9" s="450">
        <f t="shared" si="14"/>
        <v>0</v>
      </c>
      <c r="AI9" s="458">
        <f t="shared" si="15"/>
        <v>0</v>
      </c>
      <c r="AJ9" s="440">
        <f t="shared" si="16"/>
        <v>115762500</v>
      </c>
      <c r="AK9" s="485">
        <f t="shared" si="17"/>
        <v>0</v>
      </c>
      <c r="AL9" s="450">
        <f t="shared" si="18"/>
        <v>0</v>
      </c>
      <c r="AM9" s="450">
        <f t="shared" si="19"/>
        <v>0</v>
      </c>
      <c r="AN9" s="450">
        <f t="shared" si="20"/>
        <v>115762500</v>
      </c>
      <c r="AO9" s="450">
        <f t="shared" si="21"/>
        <v>0</v>
      </c>
      <c r="AP9" s="455">
        <f t="shared" si="22"/>
        <v>0</v>
      </c>
      <c r="AQ9" s="455">
        <f t="shared" si="23"/>
        <v>0</v>
      </c>
    </row>
    <row r="10" spans="1:43" ht="19.149999999999999">
      <c r="A10" s="755"/>
      <c r="B10" s="725"/>
      <c r="C10" s="725"/>
      <c r="D10" s="725"/>
      <c r="E10" s="725"/>
      <c r="F10" s="725"/>
      <c r="G10" s="378">
        <v>3603016</v>
      </c>
      <c r="H10" s="379" t="s">
        <v>1463</v>
      </c>
      <c r="I10" s="378" t="s">
        <v>1741</v>
      </c>
      <c r="J10" s="379" t="s">
        <v>1742</v>
      </c>
      <c r="K10" s="404">
        <f t="shared" si="0"/>
        <v>215506250</v>
      </c>
      <c r="L10" s="404">
        <f t="shared" si="1"/>
        <v>50000000</v>
      </c>
      <c r="M10" s="450"/>
      <c r="N10" s="450"/>
      <c r="O10" s="450"/>
      <c r="P10" s="450">
        <v>50000000</v>
      </c>
      <c r="Q10" s="450"/>
      <c r="R10" s="450"/>
      <c r="S10" s="458"/>
      <c r="T10" s="440">
        <f t="shared" si="2"/>
        <v>52500000</v>
      </c>
      <c r="U10" s="485">
        <f t="shared" si="3"/>
        <v>0</v>
      </c>
      <c r="V10" s="450">
        <f t="shared" si="4"/>
        <v>0</v>
      </c>
      <c r="W10" s="450">
        <f t="shared" si="5"/>
        <v>0</v>
      </c>
      <c r="X10" s="450">
        <f t="shared" si="6"/>
        <v>52500000</v>
      </c>
      <c r="Y10" s="450">
        <f t="shared" si="7"/>
        <v>0</v>
      </c>
      <c r="Z10" s="450"/>
      <c r="AA10" s="458">
        <f>+S10*1.05</f>
        <v>0</v>
      </c>
      <c r="AB10" s="440">
        <f t="shared" si="8"/>
        <v>55125000</v>
      </c>
      <c r="AC10" s="485">
        <f t="shared" si="9"/>
        <v>0</v>
      </c>
      <c r="AD10" s="450">
        <f t="shared" si="10"/>
        <v>0</v>
      </c>
      <c r="AE10" s="450">
        <f t="shared" si="11"/>
        <v>0</v>
      </c>
      <c r="AF10" s="450">
        <f t="shared" si="12"/>
        <v>55125000</v>
      </c>
      <c r="AG10" s="450">
        <f t="shared" si="13"/>
        <v>0</v>
      </c>
      <c r="AH10" s="450">
        <f t="shared" si="14"/>
        <v>0</v>
      </c>
      <c r="AI10" s="458">
        <f t="shared" si="15"/>
        <v>0</v>
      </c>
      <c r="AJ10" s="440">
        <f t="shared" si="16"/>
        <v>57881250</v>
      </c>
      <c r="AK10" s="485">
        <f t="shared" si="17"/>
        <v>0</v>
      </c>
      <c r="AL10" s="450">
        <f t="shared" si="18"/>
        <v>0</v>
      </c>
      <c r="AM10" s="450">
        <f t="shared" si="19"/>
        <v>0</v>
      </c>
      <c r="AN10" s="450">
        <f t="shared" si="20"/>
        <v>57881250</v>
      </c>
      <c r="AO10" s="450">
        <f t="shared" si="21"/>
        <v>0</v>
      </c>
      <c r="AP10" s="455">
        <f t="shared" si="22"/>
        <v>0</v>
      </c>
      <c r="AQ10" s="455">
        <f t="shared" si="23"/>
        <v>0</v>
      </c>
    </row>
    <row r="11" spans="1:43" ht="19.149999999999999">
      <c r="A11" s="755"/>
      <c r="B11" s="725"/>
      <c r="C11" s="725"/>
      <c r="D11" s="725"/>
      <c r="E11" s="725"/>
      <c r="F11" s="725"/>
      <c r="G11" s="378">
        <v>3603016</v>
      </c>
      <c r="H11" s="379" t="s">
        <v>1463</v>
      </c>
      <c r="I11" s="378" t="s">
        <v>1743</v>
      </c>
      <c r="J11" s="379" t="s">
        <v>1744</v>
      </c>
      <c r="K11" s="404">
        <f t="shared" si="0"/>
        <v>157625000</v>
      </c>
      <c r="L11" s="404">
        <f t="shared" si="1"/>
        <v>0</v>
      </c>
      <c r="M11" s="450"/>
      <c r="N11" s="450"/>
      <c r="O11" s="450"/>
      <c r="P11" s="450"/>
      <c r="Q11" s="450"/>
      <c r="R11" s="450"/>
      <c r="S11" s="458"/>
      <c r="T11" s="440">
        <f t="shared" si="2"/>
        <v>50000000</v>
      </c>
      <c r="U11" s="485">
        <f t="shared" si="3"/>
        <v>0</v>
      </c>
      <c r="V11" s="450">
        <f t="shared" si="4"/>
        <v>0</v>
      </c>
      <c r="W11" s="450">
        <f t="shared" si="5"/>
        <v>0</v>
      </c>
      <c r="X11" s="450">
        <f t="shared" si="6"/>
        <v>0</v>
      </c>
      <c r="Y11" s="450">
        <f t="shared" si="7"/>
        <v>0</v>
      </c>
      <c r="Z11" s="450"/>
      <c r="AA11" s="458">
        <v>50000000</v>
      </c>
      <c r="AB11" s="440">
        <f t="shared" si="8"/>
        <v>52500000</v>
      </c>
      <c r="AC11" s="485">
        <f t="shared" si="9"/>
        <v>0</v>
      </c>
      <c r="AD11" s="450">
        <f t="shared" si="10"/>
        <v>0</v>
      </c>
      <c r="AE11" s="450">
        <f t="shared" si="11"/>
        <v>0</v>
      </c>
      <c r="AF11" s="450">
        <f t="shared" si="12"/>
        <v>0</v>
      </c>
      <c r="AG11" s="450">
        <f t="shared" si="13"/>
        <v>0</v>
      </c>
      <c r="AH11" s="450">
        <f t="shared" si="14"/>
        <v>0</v>
      </c>
      <c r="AI11" s="458">
        <f t="shared" si="15"/>
        <v>52500000</v>
      </c>
      <c r="AJ11" s="440">
        <f t="shared" si="16"/>
        <v>55125000</v>
      </c>
      <c r="AK11" s="485">
        <f t="shared" si="17"/>
        <v>0</v>
      </c>
      <c r="AL11" s="450">
        <f t="shared" si="18"/>
        <v>0</v>
      </c>
      <c r="AM11" s="450">
        <f t="shared" si="19"/>
        <v>0</v>
      </c>
      <c r="AN11" s="450">
        <f t="shared" si="20"/>
        <v>0</v>
      </c>
      <c r="AO11" s="450">
        <f t="shared" si="21"/>
        <v>0</v>
      </c>
      <c r="AP11" s="455">
        <f t="shared" si="22"/>
        <v>0</v>
      </c>
      <c r="AQ11" s="455">
        <f t="shared" si="23"/>
        <v>55125000</v>
      </c>
    </row>
    <row r="12" spans="1:43" ht="19.899999999999999" customHeight="1">
      <c r="A12" s="755"/>
      <c r="B12" s="725"/>
      <c r="C12" s="725"/>
      <c r="D12" s="725"/>
      <c r="E12" s="725">
        <v>3604</v>
      </c>
      <c r="F12" s="725" t="s">
        <v>1453</v>
      </c>
      <c r="G12" s="378">
        <v>3604026</v>
      </c>
      <c r="H12" s="379" t="s">
        <v>1745</v>
      </c>
      <c r="I12" s="378" t="s">
        <v>1746</v>
      </c>
      <c r="J12" s="379" t="s">
        <v>1747</v>
      </c>
      <c r="K12" s="404">
        <f t="shared" si="0"/>
        <v>43101250</v>
      </c>
      <c r="L12" s="404">
        <f t="shared" si="1"/>
        <v>10000000</v>
      </c>
      <c r="M12" s="450">
        <v>10000000</v>
      </c>
      <c r="N12" s="450"/>
      <c r="O12" s="450"/>
      <c r="P12" s="450"/>
      <c r="Q12" s="450"/>
      <c r="R12" s="450"/>
      <c r="S12" s="458"/>
      <c r="T12" s="440">
        <f t="shared" si="2"/>
        <v>10500000</v>
      </c>
      <c r="U12" s="485">
        <f t="shared" si="3"/>
        <v>10500000</v>
      </c>
      <c r="V12" s="450">
        <f t="shared" si="4"/>
        <v>0</v>
      </c>
      <c r="W12" s="450">
        <f t="shared" si="5"/>
        <v>0</v>
      </c>
      <c r="X12" s="450">
        <f t="shared" si="6"/>
        <v>0</v>
      </c>
      <c r="Y12" s="450">
        <f t="shared" si="7"/>
        <v>0</v>
      </c>
      <c r="Z12" s="450"/>
      <c r="AA12" s="458">
        <f>+S12*1.05</f>
        <v>0</v>
      </c>
      <c r="AB12" s="440">
        <f t="shared" si="8"/>
        <v>11025000</v>
      </c>
      <c r="AC12" s="485">
        <f t="shared" si="9"/>
        <v>11025000</v>
      </c>
      <c r="AD12" s="450">
        <f t="shared" si="10"/>
        <v>0</v>
      </c>
      <c r="AE12" s="450">
        <f t="shared" si="11"/>
        <v>0</v>
      </c>
      <c r="AF12" s="450">
        <f t="shared" si="12"/>
        <v>0</v>
      </c>
      <c r="AG12" s="450">
        <f t="shared" si="13"/>
        <v>0</v>
      </c>
      <c r="AH12" s="450">
        <f t="shared" si="14"/>
        <v>0</v>
      </c>
      <c r="AI12" s="458">
        <f t="shared" si="15"/>
        <v>0</v>
      </c>
      <c r="AJ12" s="440">
        <f t="shared" si="16"/>
        <v>11576250</v>
      </c>
      <c r="AK12" s="485">
        <f t="shared" si="17"/>
        <v>11576250</v>
      </c>
      <c r="AL12" s="450">
        <f t="shared" si="18"/>
        <v>0</v>
      </c>
      <c r="AM12" s="450">
        <f t="shared" si="19"/>
        <v>0</v>
      </c>
      <c r="AN12" s="450">
        <f t="shared" si="20"/>
        <v>0</v>
      </c>
      <c r="AO12" s="450">
        <f t="shared" si="21"/>
        <v>0</v>
      </c>
      <c r="AP12" s="455">
        <f t="shared" si="22"/>
        <v>0</v>
      </c>
      <c r="AQ12" s="455">
        <f t="shared" si="23"/>
        <v>0</v>
      </c>
    </row>
    <row r="13" spans="1:43" ht="30" customHeight="1">
      <c r="A13" s="755"/>
      <c r="B13" s="725"/>
      <c r="C13" s="725"/>
      <c r="D13" s="725"/>
      <c r="E13" s="725"/>
      <c r="F13" s="725"/>
      <c r="G13" s="378">
        <v>3604022</v>
      </c>
      <c r="H13" s="379" t="s">
        <v>599</v>
      </c>
      <c r="I13" s="378" t="s">
        <v>1037</v>
      </c>
      <c r="J13" s="379" t="s">
        <v>526</v>
      </c>
      <c r="K13" s="404">
        <f t="shared" si="0"/>
        <v>43101250</v>
      </c>
      <c r="L13" s="404">
        <f t="shared" si="1"/>
        <v>10000000</v>
      </c>
      <c r="M13" s="450">
        <v>10000000</v>
      </c>
      <c r="N13" s="450"/>
      <c r="O13" s="450"/>
      <c r="P13" s="450"/>
      <c r="Q13" s="450"/>
      <c r="R13" s="450"/>
      <c r="S13" s="458"/>
      <c r="T13" s="440">
        <f t="shared" si="2"/>
        <v>10500000</v>
      </c>
      <c r="U13" s="485">
        <f t="shared" si="3"/>
        <v>10500000</v>
      </c>
      <c r="V13" s="450">
        <f t="shared" si="4"/>
        <v>0</v>
      </c>
      <c r="W13" s="450">
        <f t="shared" si="5"/>
        <v>0</v>
      </c>
      <c r="X13" s="450">
        <f t="shared" si="6"/>
        <v>0</v>
      </c>
      <c r="Y13" s="450">
        <f t="shared" si="7"/>
        <v>0</v>
      </c>
      <c r="Z13" s="450"/>
      <c r="AA13" s="458">
        <f>+S13*1.05</f>
        <v>0</v>
      </c>
      <c r="AB13" s="440">
        <f t="shared" si="8"/>
        <v>11025000</v>
      </c>
      <c r="AC13" s="485">
        <f t="shared" si="9"/>
        <v>11025000</v>
      </c>
      <c r="AD13" s="450">
        <f t="shared" si="10"/>
        <v>0</v>
      </c>
      <c r="AE13" s="450">
        <f t="shared" si="11"/>
        <v>0</v>
      </c>
      <c r="AF13" s="450">
        <f t="shared" si="12"/>
        <v>0</v>
      </c>
      <c r="AG13" s="450">
        <f t="shared" si="13"/>
        <v>0</v>
      </c>
      <c r="AH13" s="450">
        <f t="shared" si="14"/>
        <v>0</v>
      </c>
      <c r="AI13" s="458">
        <f t="shared" si="15"/>
        <v>0</v>
      </c>
      <c r="AJ13" s="440">
        <f t="shared" si="16"/>
        <v>11576250</v>
      </c>
      <c r="AK13" s="485">
        <f t="shared" si="17"/>
        <v>11576250</v>
      </c>
      <c r="AL13" s="450">
        <f t="shared" si="18"/>
        <v>0</v>
      </c>
      <c r="AM13" s="450">
        <f t="shared" si="19"/>
        <v>0</v>
      </c>
      <c r="AN13" s="450">
        <f t="shared" si="20"/>
        <v>0</v>
      </c>
      <c r="AO13" s="450">
        <f t="shared" si="21"/>
        <v>0</v>
      </c>
      <c r="AP13" s="455">
        <f t="shared" si="22"/>
        <v>0</v>
      </c>
      <c r="AQ13" s="455">
        <f t="shared" si="23"/>
        <v>0</v>
      </c>
    </row>
    <row r="14" spans="1:43" ht="19.149999999999999">
      <c r="A14" s="755"/>
      <c r="B14" s="725" t="s">
        <v>1748</v>
      </c>
      <c r="C14" s="725">
        <v>35</v>
      </c>
      <c r="D14" s="725" t="s">
        <v>1749</v>
      </c>
      <c r="E14" s="725" t="s">
        <v>1726</v>
      </c>
      <c r="F14" s="725" t="s">
        <v>1727</v>
      </c>
      <c r="G14" s="378" t="s">
        <v>1750</v>
      </c>
      <c r="H14" s="379" t="s">
        <v>1751</v>
      </c>
      <c r="I14" s="378" t="s">
        <v>1752</v>
      </c>
      <c r="J14" s="379" t="s">
        <v>1753</v>
      </c>
      <c r="K14" s="404">
        <f t="shared" si="0"/>
        <v>220675000</v>
      </c>
      <c r="L14" s="404">
        <f t="shared" si="1"/>
        <v>0</v>
      </c>
      <c r="M14" s="450"/>
      <c r="N14" s="450"/>
      <c r="O14" s="450"/>
      <c r="P14" s="450"/>
      <c r="Q14" s="450"/>
      <c r="R14" s="450"/>
      <c r="S14" s="458"/>
      <c r="T14" s="440">
        <f t="shared" si="2"/>
        <v>70000000</v>
      </c>
      <c r="U14" s="485">
        <f>+M14*1.05</f>
        <v>0</v>
      </c>
      <c r="V14" s="450"/>
      <c r="W14" s="450">
        <v>50000000</v>
      </c>
      <c r="X14" s="450">
        <f t="shared" ref="X14:X32" si="24">+P14*1.05</f>
        <v>0</v>
      </c>
      <c r="Y14" s="450">
        <f t="shared" ref="Y14:Y32" si="25">+Q14*1.05</f>
        <v>0</v>
      </c>
      <c r="Z14" s="450"/>
      <c r="AA14" s="458">
        <v>20000000</v>
      </c>
      <c r="AB14" s="440">
        <f t="shared" si="8"/>
        <v>73500000</v>
      </c>
      <c r="AC14" s="485">
        <f t="shared" si="9"/>
        <v>0</v>
      </c>
      <c r="AD14" s="450">
        <f t="shared" si="10"/>
        <v>0</v>
      </c>
      <c r="AE14" s="450">
        <f t="shared" si="11"/>
        <v>52500000</v>
      </c>
      <c r="AF14" s="450">
        <f t="shared" si="12"/>
        <v>0</v>
      </c>
      <c r="AG14" s="450">
        <f t="shared" si="13"/>
        <v>0</v>
      </c>
      <c r="AH14" s="450">
        <f t="shared" si="14"/>
        <v>0</v>
      </c>
      <c r="AI14" s="458">
        <f t="shared" si="15"/>
        <v>21000000</v>
      </c>
      <c r="AJ14" s="440">
        <f t="shared" si="16"/>
        <v>77175000</v>
      </c>
      <c r="AK14" s="485">
        <f t="shared" si="17"/>
        <v>0</v>
      </c>
      <c r="AL14" s="450">
        <f t="shared" si="18"/>
        <v>0</v>
      </c>
      <c r="AM14" s="450">
        <f t="shared" si="19"/>
        <v>55125000</v>
      </c>
      <c r="AN14" s="450">
        <f t="shared" si="20"/>
        <v>0</v>
      </c>
      <c r="AO14" s="450">
        <f t="shared" si="21"/>
        <v>0</v>
      </c>
      <c r="AP14" s="455">
        <f t="shared" si="22"/>
        <v>0</v>
      </c>
      <c r="AQ14" s="455">
        <f t="shared" si="23"/>
        <v>22050000</v>
      </c>
    </row>
    <row r="15" spans="1:43" ht="19.149999999999999">
      <c r="A15" s="755"/>
      <c r="B15" s="725"/>
      <c r="C15" s="725"/>
      <c r="D15" s="725"/>
      <c r="E15" s="725"/>
      <c r="F15" s="725"/>
      <c r="G15" s="378" t="s">
        <v>1005</v>
      </c>
      <c r="H15" s="379" t="s">
        <v>1006</v>
      </c>
      <c r="I15" s="378" t="s">
        <v>1007</v>
      </c>
      <c r="J15" s="379" t="s">
        <v>1008</v>
      </c>
      <c r="K15" s="404">
        <f t="shared" si="0"/>
        <v>252200000</v>
      </c>
      <c r="L15" s="404">
        <f t="shared" si="1"/>
        <v>0</v>
      </c>
      <c r="M15" s="450"/>
      <c r="N15" s="450"/>
      <c r="O15" s="450"/>
      <c r="P15" s="450"/>
      <c r="Q15" s="450"/>
      <c r="R15" s="450"/>
      <c r="S15" s="458"/>
      <c r="T15" s="440">
        <f t="shared" si="2"/>
        <v>80000000</v>
      </c>
      <c r="U15" s="485">
        <f>+M15*1.05</f>
        <v>0</v>
      </c>
      <c r="V15" s="450">
        <f t="shared" ref="V15:V39" si="26">+N15*1.05</f>
        <v>0</v>
      </c>
      <c r="W15" s="450">
        <v>50000000</v>
      </c>
      <c r="X15" s="450">
        <f t="shared" si="24"/>
        <v>0</v>
      </c>
      <c r="Y15" s="450">
        <f t="shared" si="25"/>
        <v>0</v>
      </c>
      <c r="Z15" s="450"/>
      <c r="AA15" s="458">
        <v>30000000</v>
      </c>
      <c r="AB15" s="440">
        <f t="shared" si="8"/>
        <v>84000000</v>
      </c>
      <c r="AC15" s="485">
        <f t="shared" si="9"/>
        <v>0</v>
      </c>
      <c r="AD15" s="450">
        <f t="shared" si="10"/>
        <v>0</v>
      </c>
      <c r="AE15" s="450">
        <f t="shared" si="11"/>
        <v>52500000</v>
      </c>
      <c r="AF15" s="450">
        <f t="shared" si="12"/>
        <v>0</v>
      </c>
      <c r="AG15" s="450">
        <f t="shared" si="13"/>
        <v>0</v>
      </c>
      <c r="AH15" s="450">
        <f t="shared" si="14"/>
        <v>0</v>
      </c>
      <c r="AI15" s="458">
        <f t="shared" si="15"/>
        <v>31500000</v>
      </c>
      <c r="AJ15" s="440">
        <f t="shared" si="16"/>
        <v>88200000</v>
      </c>
      <c r="AK15" s="485">
        <f t="shared" si="17"/>
        <v>0</v>
      </c>
      <c r="AL15" s="450">
        <f t="shared" si="18"/>
        <v>0</v>
      </c>
      <c r="AM15" s="450">
        <f t="shared" si="19"/>
        <v>55125000</v>
      </c>
      <c r="AN15" s="450">
        <f t="shared" si="20"/>
        <v>0</v>
      </c>
      <c r="AO15" s="450">
        <f t="shared" si="21"/>
        <v>0</v>
      </c>
      <c r="AP15" s="455">
        <f t="shared" si="22"/>
        <v>0</v>
      </c>
      <c r="AQ15" s="455">
        <f t="shared" si="23"/>
        <v>33075000</v>
      </c>
    </row>
    <row r="16" spans="1:43" ht="19.149999999999999">
      <c r="A16" s="755"/>
      <c r="B16" s="725"/>
      <c r="C16" s="725"/>
      <c r="D16" s="725"/>
      <c r="E16" s="725"/>
      <c r="F16" s="725"/>
      <c r="G16" s="378" t="s">
        <v>1005</v>
      </c>
      <c r="H16" s="379" t="s">
        <v>1006</v>
      </c>
      <c r="I16" s="378" t="s">
        <v>1754</v>
      </c>
      <c r="J16" s="379" t="s">
        <v>1755</v>
      </c>
      <c r="K16" s="404">
        <f t="shared" si="0"/>
        <v>157625000</v>
      </c>
      <c r="L16" s="404">
        <f t="shared" si="1"/>
        <v>0</v>
      </c>
      <c r="M16" s="450"/>
      <c r="N16" s="450"/>
      <c r="O16" s="450"/>
      <c r="P16" s="450"/>
      <c r="Q16" s="450"/>
      <c r="R16" s="450"/>
      <c r="S16" s="458"/>
      <c r="T16" s="440">
        <f t="shared" si="2"/>
        <v>50000000</v>
      </c>
      <c r="U16" s="485">
        <v>50000000</v>
      </c>
      <c r="V16" s="450">
        <f t="shared" si="26"/>
        <v>0</v>
      </c>
      <c r="W16" s="450">
        <f t="shared" ref="W16:W35" si="27">+O16*1.05</f>
        <v>0</v>
      </c>
      <c r="X16" s="450">
        <f t="shared" si="24"/>
        <v>0</v>
      </c>
      <c r="Y16" s="450">
        <f t="shared" si="25"/>
        <v>0</v>
      </c>
      <c r="Z16" s="450"/>
      <c r="AA16" s="458">
        <f>+S16*1.05</f>
        <v>0</v>
      </c>
      <c r="AB16" s="440">
        <f t="shared" si="8"/>
        <v>52500000</v>
      </c>
      <c r="AC16" s="485">
        <f t="shared" si="9"/>
        <v>52500000</v>
      </c>
      <c r="AD16" s="450">
        <f t="shared" si="10"/>
        <v>0</v>
      </c>
      <c r="AE16" s="450">
        <f t="shared" si="11"/>
        <v>0</v>
      </c>
      <c r="AF16" s="450">
        <f t="shared" si="12"/>
        <v>0</v>
      </c>
      <c r="AG16" s="450">
        <f t="shared" si="13"/>
        <v>0</v>
      </c>
      <c r="AH16" s="450">
        <f t="shared" si="14"/>
        <v>0</v>
      </c>
      <c r="AI16" s="458">
        <f t="shared" si="15"/>
        <v>0</v>
      </c>
      <c r="AJ16" s="440">
        <f t="shared" si="16"/>
        <v>55125000</v>
      </c>
      <c r="AK16" s="485">
        <f t="shared" si="17"/>
        <v>55125000</v>
      </c>
      <c r="AL16" s="450">
        <f t="shared" si="18"/>
        <v>0</v>
      </c>
      <c r="AM16" s="450">
        <f t="shared" si="19"/>
        <v>0</v>
      </c>
      <c r="AN16" s="450">
        <f t="shared" si="20"/>
        <v>0</v>
      </c>
      <c r="AO16" s="450">
        <f t="shared" si="21"/>
        <v>0</v>
      </c>
      <c r="AP16" s="455">
        <f t="shared" si="22"/>
        <v>0</v>
      </c>
      <c r="AQ16" s="455">
        <f t="shared" si="23"/>
        <v>0</v>
      </c>
    </row>
    <row r="17" spans="1:43" s="249" customFormat="1">
      <c r="A17" s="755"/>
      <c r="B17" s="725"/>
      <c r="C17" s="725"/>
      <c r="D17" s="725"/>
      <c r="E17" s="725"/>
      <c r="F17" s="725"/>
      <c r="G17" s="378" t="s">
        <v>1756</v>
      </c>
      <c r="H17" s="379" t="s">
        <v>1757</v>
      </c>
      <c r="I17" s="378" t="s">
        <v>1758</v>
      </c>
      <c r="J17" s="379" t="s">
        <v>1759</v>
      </c>
      <c r="K17" s="404">
        <f t="shared" si="0"/>
        <v>126100000</v>
      </c>
      <c r="L17" s="404">
        <f t="shared" si="1"/>
        <v>0</v>
      </c>
      <c r="M17" s="450"/>
      <c r="N17" s="450"/>
      <c r="O17" s="450"/>
      <c r="P17" s="450"/>
      <c r="Q17" s="450"/>
      <c r="R17" s="450"/>
      <c r="S17" s="458"/>
      <c r="T17" s="440">
        <f t="shared" si="2"/>
        <v>40000000</v>
      </c>
      <c r="U17" s="485">
        <v>40000000</v>
      </c>
      <c r="V17" s="450">
        <f t="shared" si="26"/>
        <v>0</v>
      </c>
      <c r="W17" s="450">
        <f t="shared" si="27"/>
        <v>0</v>
      </c>
      <c r="X17" s="450">
        <f t="shared" si="24"/>
        <v>0</v>
      </c>
      <c r="Y17" s="450">
        <f t="shared" si="25"/>
        <v>0</v>
      </c>
      <c r="Z17" s="450"/>
      <c r="AA17" s="458">
        <f>+S17*1.05</f>
        <v>0</v>
      </c>
      <c r="AB17" s="440">
        <f t="shared" si="8"/>
        <v>42000000</v>
      </c>
      <c r="AC17" s="485">
        <f t="shared" si="9"/>
        <v>42000000</v>
      </c>
      <c r="AD17" s="450">
        <f t="shared" si="10"/>
        <v>0</v>
      </c>
      <c r="AE17" s="450">
        <f t="shared" si="11"/>
        <v>0</v>
      </c>
      <c r="AF17" s="450">
        <f t="shared" si="12"/>
        <v>0</v>
      </c>
      <c r="AG17" s="450">
        <f t="shared" si="13"/>
        <v>0</v>
      </c>
      <c r="AH17" s="450">
        <f t="shared" si="14"/>
        <v>0</v>
      </c>
      <c r="AI17" s="458">
        <f t="shared" si="15"/>
        <v>0</v>
      </c>
      <c r="AJ17" s="440">
        <f t="shared" si="16"/>
        <v>44100000</v>
      </c>
      <c r="AK17" s="485">
        <f t="shared" si="17"/>
        <v>44100000</v>
      </c>
      <c r="AL17" s="450">
        <f t="shared" si="18"/>
        <v>0</v>
      </c>
      <c r="AM17" s="450">
        <f t="shared" si="19"/>
        <v>0</v>
      </c>
      <c r="AN17" s="450">
        <f t="shared" si="20"/>
        <v>0</v>
      </c>
      <c r="AO17" s="450">
        <f t="shared" si="21"/>
        <v>0</v>
      </c>
      <c r="AP17" s="455">
        <f t="shared" si="22"/>
        <v>0</v>
      </c>
      <c r="AQ17" s="455">
        <f t="shared" si="23"/>
        <v>0</v>
      </c>
    </row>
    <row r="18" spans="1:43" ht="39" thickBot="1">
      <c r="A18" s="756"/>
      <c r="B18" s="736"/>
      <c r="C18" s="451">
        <v>32</v>
      </c>
      <c r="D18" s="451" t="s">
        <v>1601</v>
      </c>
      <c r="E18" s="451" t="s">
        <v>1760</v>
      </c>
      <c r="F18" s="451" t="s">
        <v>1761</v>
      </c>
      <c r="G18" s="451" t="s">
        <v>1762</v>
      </c>
      <c r="H18" s="452" t="s">
        <v>1763</v>
      </c>
      <c r="I18" s="451" t="s">
        <v>1764</v>
      </c>
      <c r="J18" s="452" t="s">
        <v>1765</v>
      </c>
      <c r="K18" s="406">
        <f t="shared" si="0"/>
        <v>157625000</v>
      </c>
      <c r="L18" s="406">
        <f t="shared" si="1"/>
        <v>0</v>
      </c>
      <c r="M18" s="453"/>
      <c r="N18" s="453"/>
      <c r="O18" s="453"/>
      <c r="P18" s="453"/>
      <c r="Q18" s="453"/>
      <c r="R18" s="453"/>
      <c r="S18" s="459"/>
      <c r="T18" s="442">
        <f t="shared" si="2"/>
        <v>50000000</v>
      </c>
      <c r="U18" s="486">
        <f>+M18*1.05</f>
        <v>0</v>
      </c>
      <c r="V18" s="453">
        <f t="shared" si="26"/>
        <v>0</v>
      </c>
      <c r="W18" s="453">
        <f t="shared" si="27"/>
        <v>0</v>
      </c>
      <c r="X18" s="453">
        <f t="shared" si="24"/>
        <v>0</v>
      </c>
      <c r="Y18" s="453">
        <f t="shared" si="25"/>
        <v>0</v>
      </c>
      <c r="Z18" s="453"/>
      <c r="AA18" s="459">
        <v>50000000</v>
      </c>
      <c r="AB18" s="442">
        <f t="shared" si="8"/>
        <v>52500000</v>
      </c>
      <c r="AC18" s="486">
        <f t="shared" si="9"/>
        <v>0</v>
      </c>
      <c r="AD18" s="453">
        <f t="shared" si="10"/>
        <v>0</v>
      </c>
      <c r="AE18" s="453">
        <f t="shared" si="11"/>
        <v>0</v>
      </c>
      <c r="AF18" s="453">
        <f t="shared" si="12"/>
        <v>0</v>
      </c>
      <c r="AG18" s="453">
        <f t="shared" si="13"/>
        <v>0</v>
      </c>
      <c r="AH18" s="453">
        <f t="shared" si="14"/>
        <v>0</v>
      </c>
      <c r="AI18" s="459">
        <f t="shared" si="15"/>
        <v>52500000</v>
      </c>
      <c r="AJ18" s="442">
        <f t="shared" si="16"/>
        <v>55125000</v>
      </c>
      <c r="AK18" s="486">
        <f t="shared" si="17"/>
        <v>0</v>
      </c>
      <c r="AL18" s="453">
        <f t="shared" si="18"/>
        <v>0</v>
      </c>
      <c r="AM18" s="453">
        <f t="shared" si="19"/>
        <v>0</v>
      </c>
      <c r="AN18" s="453">
        <f t="shared" si="20"/>
        <v>0</v>
      </c>
      <c r="AO18" s="453">
        <f t="shared" si="21"/>
        <v>0</v>
      </c>
      <c r="AP18" s="456">
        <f t="shared" si="22"/>
        <v>0</v>
      </c>
      <c r="AQ18" s="456">
        <f t="shared" si="23"/>
        <v>55125000</v>
      </c>
    </row>
    <row r="19" spans="1:43" ht="19.899999999999999" thickBot="1">
      <c r="A19" s="753" t="s">
        <v>1766</v>
      </c>
      <c r="B19" s="752" t="s">
        <v>1767</v>
      </c>
      <c r="C19" s="747">
        <v>17</v>
      </c>
      <c r="D19" s="747" t="s">
        <v>1631</v>
      </c>
      <c r="E19" s="747">
        <v>1702</v>
      </c>
      <c r="F19" s="747" t="s">
        <v>1768</v>
      </c>
      <c r="G19" s="460" t="s">
        <v>1769</v>
      </c>
      <c r="H19" s="461" t="s">
        <v>225</v>
      </c>
      <c r="I19" s="460">
        <v>170202301</v>
      </c>
      <c r="J19" s="461" t="s">
        <v>1044</v>
      </c>
      <c r="K19" s="474">
        <f t="shared" si="0"/>
        <v>80000000</v>
      </c>
      <c r="L19" s="474">
        <f t="shared" si="1"/>
        <v>80000000</v>
      </c>
      <c r="M19" s="462">
        <v>80000000</v>
      </c>
      <c r="N19" s="462"/>
      <c r="O19" s="462"/>
      <c r="P19" s="462"/>
      <c r="Q19" s="462"/>
      <c r="R19" s="462"/>
      <c r="S19" s="480"/>
      <c r="T19" s="489">
        <f t="shared" si="2"/>
        <v>0</v>
      </c>
      <c r="U19" s="487"/>
      <c r="V19" s="462">
        <f t="shared" si="26"/>
        <v>0</v>
      </c>
      <c r="W19" s="462">
        <f t="shared" si="27"/>
        <v>0</v>
      </c>
      <c r="X19" s="462">
        <f t="shared" si="24"/>
        <v>0</v>
      </c>
      <c r="Y19" s="462">
        <f t="shared" si="25"/>
        <v>0</v>
      </c>
      <c r="Z19" s="462"/>
      <c r="AA19" s="480">
        <f t="shared" ref="AA19:AA34" si="28">+S19*1.05</f>
        <v>0</v>
      </c>
      <c r="AB19" s="489">
        <f t="shared" si="8"/>
        <v>0</v>
      </c>
      <c r="AC19" s="487">
        <f t="shared" si="9"/>
        <v>0</v>
      </c>
      <c r="AD19" s="462">
        <f t="shared" si="10"/>
        <v>0</v>
      </c>
      <c r="AE19" s="462">
        <f t="shared" si="11"/>
        <v>0</v>
      </c>
      <c r="AF19" s="462">
        <f t="shared" si="12"/>
        <v>0</v>
      </c>
      <c r="AG19" s="462">
        <f t="shared" si="13"/>
        <v>0</v>
      </c>
      <c r="AH19" s="462">
        <f t="shared" si="14"/>
        <v>0</v>
      </c>
      <c r="AI19" s="480">
        <f t="shared" si="15"/>
        <v>0</v>
      </c>
      <c r="AJ19" s="489">
        <f t="shared" si="16"/>
        <v>0</v>
      </c>
      <c r="AK19" s="487">
        <f t="shared" si="17"/>
        <v>0</v>
      </c>
      <c r="AL19" s="462">
        <f t="shared" si="18"/>
        <v>0</v>
      </c>
      <c r="AM19" s="462">
        <f t="shared" si="19"/>
        <v>0</v>
      </c>
      <c r="AN19" s="462">
        <f t="shared" si="20"/>
        <v>0</v>
      </c>
      <c r="AO19" s="462">
        <f t="shared" si="21"/>
        <v>0</v>
      </c>
      <c r="AP19" s="462">
        <f t="shared" si="22"/>
        <v>0</v>
      </c>
      <c r="AQ19" s="462">
        <f t="shared" si="23"/>
        <v>0</v>
      </c>
    </row>
    <row r="20" spans="1:43" ht="19.899999999999999" thickBot="1">
      <c r="A20" s="753"/>
      <c r="B20" s="752"/>
      <c r="C20" s="747"/>
      <c r="D20" s="747"/>
      <c r="E20" s="747"/>
      <c r="F20" s="747"/>
      <c r="G20" s="386">
        <v>1702009</v>
      </c>
      <c r="H20" s="387" t="s">
        <v>541</v>
      </c>
      <c r="I20" s="386" t="s">
        <v>1016</v>
      </c>
      <c r="J20" s="463" t="s">
        <v>542</v>
      </c>
      <c r="K20" s="401">
        <f t="shared" si="0"/>
        <v>2327467500</v>
      </c>
      <c r="L20" s="474">
        <f t="shared" ref="L20" si="29">SUM(M20:S20)</f>
        <v>540000000</v>
      </c>
      <c r="M20" s="464">
        <v>40000000</v>
      </c>
      <c r="N20" s="464"/>
      <c r="O20" s="464"/>
      <c r="P20" s="464"/>
      <c r="Q20" s="464"/>
      <c r="R20" s="464"/>
      <c r="S20" s="481">
        <v>500000000</v>
      </c>
      <c r="T20" s="438">
        <f t="shared" ref="T20" si="30">SUM(U20:AA20)</f>
        <v>567000000</v>
      </c>
      <c r="U20" s="488">
        <f t="shared" ref="U20:U27" si="31">+M20*1.05</f>
        <v>42000000</v>
      </c>
      <c r="V20" s="464">
        <f t="shared" si="26"/>
        <v>0</v>
      </c>
      <c r="W20" s="464">
        <f t="shared" si="27"/>
        <v>0</v>
      </c>
      <c r="X20" s="464">
        <f t="shared" si="24"/>
        <v>0</v>
      </c>
      <c r="Y20" s="464">
        <f t="shared" si="25"/>
        <v>0</v>
      </c>
      <c r="Z20" s="464"/>
      <c r="AA20" s="481">
        <f t="shared" si="28"/>
        <v>525000000</v>
      </c>
      <c r="AB20" s="438">
        <f t="shared" ref="AB20" si="32">SUM(AC20:AI20)</f>
        <v>595350000</v>
      </c>
      <c r="AC20" s="488">
        <f t="shared" si="9"/>
        <v>44100000</v>
      </c>
      <c r="AD20" s="464">
        <f t="shared" si="10"/>
        <v>0</v>
      </c>
      <c r="AE20" s="464">
        <f t="shared" si="11"/>
        <v>0</v>
      </c>
      <c r="AF20" s="464">
        <f t="shared" si="12"/>
        <v>0</v>
      </c>
      <c r="AG20" s="464">
        <f t="shared" si="13"/>
        <v>0</v>
      </c>
      <c r="AH20" s="464">
        <f t="shared" si="14"/>
        <v>0</v>
      </c>
      <c r="AI20" s="481">
        <f t="shared" si="15"/>
        <v>551250000</v>
      </c>
      <c r="AJ20" s="438">
        <f t="shared" ref="AJ20" si="33">SUM(AK20:AQ20)</f>
        <v>625117500</v>
      </c>
      <c r="AK20" s="488">
        <f t="shared" si="17"/>
        <v>46305000</v>
      </c>
      <c r="AL20" s="464">
        <f t="shared" si="18"/>
        <v>0</v>
      </c>
      <c r="AM20" s="464">
        <f t="shared" si="19"/>
        <v>0</v>
      </c>
      <c r="AN20" s="464">
        <f t="shared" si="20"/>
        <v>0</v>
      </c>
      <c r="AO20" s="464">
        <f t="shared" si="21"/>
        <v>0</v>
      </c>
      <c r="AP20" s="464">
        <f t="shared" si="22"/>
        <v>0</v>
      </c>
      <c r="AQ20" s="464">
        <f t="shared" si="23"/>
        <v>578812500</v>
      </c>
    </row>
    <row r="21" spans="1:43" ht="19.899999999999999" thickBot="1">
      <c r="A21" s="753"/>
      <c r="B21" s="741"/>
      <c r="C21" s="727"/>
      <c r="D21" s="727"/>
      <c r="E21" s="727"/>
      <c r="F21" s="727"/>
      <c r="G21" s="389">
        <v>1702014</v>
      </c>
      <c r="H21" s="390" t="s">
        <v>543</v>
      </c>
      <c r="I21" s="389" t="s">
        <v>1017</v>
      </c>
      <c r="J21" s="465" t="s">
        <v>544</v>
      </c>
      <c r="K21" s="401">
        <f t="shared" si="0"/>
        <v>215506250</v>
      </c>
      <c r="L21" s="476">
        <f t="shared" ref="L21:L43" si="34">SUM(M21:S21)</f>
        <v>50000000</v>
      </c>
      <c r="M21" s="466">
        <v>50000000</v>
      </c>
      <c r="N21" s="466"/>
      <c r="O21" s="466"/>
      <c r="P21" s="466"/>
      <c r="Q21" s="466"/>
      <c r="R21" s="466"/>
      <c r="S21" s="482"/>
      <c r="T21" s="438">
        <f t="shared" ref="T21:T43" si="35">SUM(U21:AA21)</f>
        <v>52500000</v>
      </c>
      <c r="U21" s="488">
        <f t="shared" si="31"/>
        <v>52500000</v>
      </c>
      <c r="V21" s="464">
        <f t="shared" si="26"/>
        <v>0</v>
      </c>
      <c r="W21" s="464">
        <f t="shared" si="27"/>
        <v>0</v>
      </c>
      <c r="X21" s="464">
        <f t="shared" si="24"/>
        <v>0</v>
      </c>
      <c r="Y21" s="464">
        <f t="shared" si="25"/>
        <v>0</v>
      </c>
      <c r="Z21" s="464"/>
      <c r="AA21" s="481">
        <f t="shared" si="28"/>
        <v>0</v>
      </c>
      <c r="AB21" s="438">
        <f t="shared" ref="AB21:AB43" si="36">SUM(AC21:AI21)</f>
        <v>55125000</v>
      </c>
      <c r="AC21" s="488">
        <f t="shared" si="9"/>
        <v>55125000</v>
      </c>
      <c r="AD21" s="464">
        <f t="shared" si="10"/>
        <v>0</v>
      </c>
      <c r="AE21" s="464">
        <f t="shared" si="11"/>
        <v>0</v>
      </c>
      <c r="AF21" s="464">
        <f t="shared" si="12"/>
        <v>0</v>
      </c>
      <c r="AG21" s="464">
        <f t="shared" si="13"/>
        <v>0</v>
      </c>
      <c r="AH21" s="464">
        <f t="shared" si="14"/>
        <v>0</v>
      </c>
      <c r="AI21" s="481">
        <f t="shared" si="15"/>
        <v>0</v>
      </c>
      <c r="AJ21" s="438">
        <f t="shared" ref="AJ21:AJ43" si="37">SUM(AK21:AQ21)</f>
        <v>57881250</v>
      </c>
      <c r="AK21" s="488">
        <f t="shared" si="17"/>
        <v>57881250</v>
      </c>
      <c r="AL21" s="464">
        <f t="shared" si="18"/>
        <v>0</v>
      </c>
      <c r="AM21" s="464">
        <f t="shared" si="19"/>
        <v>0</v>
      </c>
      <c r="AN21" s="464">
        <f t="shared" si="20"/>
        <v>0</v>
      </c>
      <c r="AO21" s="464">
        <f t="shared" si="21"/>
        <v>0</v>
      </c>
      <c r="AP21" s="464">
        <f t="shared" si="22"/>
        <v>0</v>
      </c>
      <c r="AQ21" s="464">
        <f t="shared" si="23"/>
        <v>0</v>
      </c>
    </row>
    <row r="22" spans="1:43" ht="29.45" thickBot="1">
      <c r="A22" s="753"/>
      <c r="B22" s="741"/>
      <c r="C22" s="727"/>
      <c r="D22" s="727"/>
      <c r="E22" s="727"/>
      <c r="F22" s="727"/>
      <c r="G22" s="389">
        <v>1702017</v>
      </c>
      <c r="H22" s="390" t="s">
        <v>547</v>
      </c>
      <c r="I22" s="389" t="s">
        <v>1018</v>
      </c>
      <c r="J22" s="465" t="s">
        <v>548</v>
      </c>
      <c r="K22" s="401">
        <f t="shared" si="0"/>
        <v>86202500</v>
      </c>
      <c r="L22" s="409">
        <f t="shared" si="34"/>
        <v>20000000</v>
      </c>
      <c r="M22" s="466">
        <v>20000000</v>
      </c>
      <c r="N22" s="466"/>
      <c r="O22" s="466"/>
      <c r="P22" s="466"/>
      <c r="Q22" s="466"/>
      <c r="R22" s="466"/>
      <c r="S22" s="482"/>
      <c r="T22" s="438">
        <f t="shared" si="35"/>
        <v>21000000</v>
      </c>
      <c r="U22" s="488">
        <f t="shared" si="31"/>
        <v>21000000</v>
      </c>
      <c r="V22" s="464">
        <f t="shared" si="26"/>
        <v>0</v>
      </c>
      <c r="W22" s="464">
        <f t="shared" si="27"/>
        <v>0</v>
      </c>
      <c r="X22" s="464">
        <f t="shared" si="24"/>
        <v>0</v>
      </c>
      <c r="Y22" s="464">
        <f t="shared" si="25"/>
        <v>0</v>
      </c>
      <c r="Z22" s="464"/>
      <c r="AA22" s="481">
        <f t="shared" si="28"/>
        <v>0</v>
      </c>
      <c r="AB22" s="438">
        <f t="shared" si="36"/>
        <v>22050000</v>
      </c>
      <c r="AC22" s="488">
        <f t="shared" si="9"/>
        <v>22050000</v>
      </c>
      <c r="AD22" s="464">
        <f t="shared" si="10"/>
        <v>0</v>
      </c>
      <c r="AE22" s="464">
        <f t="shared" si="11"/>
        <v>0</v>
      </c>
      <c r="AF22" s="464">
        <f t="shared" si="12"/>
        <v>0</v>
      </c>
      <c r="AG22" s="464">
        <f t="shared" si="13"/>
        <v>0</v>
      </c>
      <c r="AH22" s="464">
        <f t="shared" si="14"/>
        <v>0</v>
      </c>
      <c r="AI22" s="481">
        <f t="shared" si="15"/>
        <v>0</v>
      </c>
      <c r="AJ22" s="438">
        <f t="shared" si="37"/>
        <v>23152500</v>
      </c>
      <c r="AK22" s="488">
        <f t="shared" si="17"/>
        <v>23152500</v>
      </c>
      <c r="AL22" s="464">
        <f t="shared" si="18"/>
        <v>0</v>
      </c>
      <c r="AM22" s="464">
        <f t="shared" si="19"/>
        <v>0</v>
      </c>
      <c r="AN22" s="464">
        <f t="shared" si="20"/>
        <v>0</v>
      </c>
      <c r="AO22" s="464">
        <f t="shared" si="21"/>
        <v>0</v>
      </c>
      <c r="AP22" s="464">
        <f t="shared" si="22"/>
        <v>0</v>
      </c>
      <c r="AQ22" s="464">
        <f t="shared" si="23"/>
        <v>0</v>
      </c>
    </row>
    <row r="23" spans="1:43" ht="19.149999999999999">
      <c r="A23" s="753"/>
      <c r="B23" s="741"/>
      <c r="C23" s="727"/>
      <c r="D23" s="727"/>
      <c r="E23" s="727"/>
      <c r="F23" s="727"/>
      <c r="G23" s="389">
        <v>1702032</v>
      </c>
      <c r="H23" s="390" t="s">
        <v>549</v>
      </c>
      <c r="I23" s="389" t="s">
        <v>1019</v>
      </c>
      <c r="J23" s="465" t="s">
        <v>550</v>
      </c>
      <c r="K23" s="401">
        <f t="shared" si="0"/>
        <v>1516202500</v>
      </c>
      <c r="L23" s="409">
        <f t="shared" si="34"/>
        <v>220000000</v>
      </c>
      <c r="M23" s="466"/>
      <c r="N23" s="466"/>
      <c r="O23" s="466"/>
      <c r="P23" s="466"/>
      <c r="Q23" s="466"/>
      <c r="R23" s="466">
        <v>200000000</v>
      </c>
      <c r="S23" s="482">
        <v>20000000</v>
      </c>
      <c r="T23" s="438">
        <f t="shared" si="35"/>
        <v>21000000</v>
      </c>
      <c r="U23" s="488">
        <f t="shared" si="31"/>
        <v>0</v>
      </c>
      <c r="V23" s="464">
        <f t="shared" si="26"/>
        <v>0</v>
      </c>
      <c r="W23" s="464">
        <f t="shared" si="27"/>
        <v>0</v>
      </c>
      <c r="X23" s="464">
        <f t="shared" si="24"/>
        <v>0</v>
      </c>
      <c r="Y23" s="464">
        <f t="shared" si="25"/>
        <v>0</v>
      </c>
      <c r="Z23" s="464"/>
      <c r="AA23" s="481">
        <f t="shared" si="28"/>
        <v>21000000</v>
      </c>
      <c r="AB23" s="438">
        <f t="shared" si="36"/>
        <v>622050000</v>
      </c>
      <c r="AC23" s="488">
        <f t="shared" ref="AC23:AG27" si="38">+U23*1.05</f>
        <v>0</v>
      </c>
      <c r="AD23" s="464">
        <f t="shared" si="38"/>
        <v>0</v>
      </c>
      <c r="AE23" s="464">
        <f t="shared" si="38"/>
        <v>0</v>
      </c>
      <c r="AF23" s="464">
        <f t="shared" si="38"/>
        <v>0</v>
      </c>
      <c r="AG23" s="464">
        <f t="shared" si="38"/>
        <v>0</v>
      </c>
      <c r="AH23" s="464">
        <v>600000000</v>
      </c>
      <c r="AI23" s="481">
        <f t="shared" ref="AI23:AI43" si="39">+AA23*1.05</f>
        <v>22050000</v>
      </c>
      <c r="AJ23" s="438">
        <f t="shared" si="37"/>
        <v>653152500</v>
      </c>
      <c r="AK23" s="488">
        <f t="shared" si="17"/>
        <v>0</v>
      </c>
      <c r="AL23" s="464">
        <f t="shared" si="18"/>
        <v>0</v>
      </c>
      <c r="AM23" s="464">
        <f t="shared" si="19"/>
        <v>0</v>
      </c>
      <c r="AN23" s="464">
        <f t="shared" si="20"/>
        <v>0</v>
      </c>
      <c r="AO23" s="464">
        <f t="shared" si="21"/>
        <v>0</v>
      </c>
      <c r="AP23" s="464">
        <f t="shared" si="22"/>
        <v>630000000</v>
      </c>
      <c r="AQ23" s="464">
        <f t="shared" si="23"/>
        <v>23152500</v>
      </c>
    </row>
    <row r="24" spans="1:43" ht="19.899999999999999" thickBot="1">
      <c r="A24" s="753"/>
      <c r="B24" s="741"/>
      <c r="C24" s="727"/>
      <c r="D24" s="727"/>
      <c r="E24" s="727"/>
      <c r="F24" s="727"/>
      <c r="G24" s="389">
        <v>1702035</v>
      </c>
      <c r="H24" s="390" t="s">
        <v>551</v>
      </c>
      <c r="I24" s="389" t="s">
        <v>1020</v>
      </c>
      <c r="J24" s="465" t="s">
        <v>172</v>
      </c>
      <c r="K24" s="401">
        <f t="shared" si="0"/>
        <v>215506250</v>
      </c>
      <c r="L24" s="477">
        <f t="shared" si="34"/>
        <v>50000000</v>
      </c>
      <c r="M24" s="466">
        <v>50000000</v>
      </c>
      <c r="N24" s="466"/>
      <c r="O24" s="466"/>
      <c r="P24" s="466"/>
      <c r="Q24" s="466"/>
      <c r="R24" s="466"/>
      <c r="S24" s="482"/>
      <c r="T24" s="438">
        <f t="shared" si="35"/>
        <v>52500000</v>
      </c>
      <c r="U24" s="488">
        <f t="shared" si="31"/>
        <v>52500000</v>
      </c>
      <c r="V24" s="464">
        <f t="shared" si="26"/>
        <v>0</v>
      </c>
      <c r="W24" s="464">
        <f t="shared" si="27"/>
        <v>0</v>
      </c>
      <c r="X24" s="464">
        <f t="shared" si="24"/>
        <v>0</v>
      </c>
      <c r="Y24" s="464">
        <f t="shared" si="25"/>
        <v>0</v>
      </c>
      <c r="Z24" s="464"/>
      <c r="AA24" s="481">
        <f t="shared" si="28"/>
        <v>0</v>
      </c>
      <c r="AB24" s="438">
        <f t="shared" si="36"/>
        <v>55125000</v>
      </c>
      <c r="AC24" s="488">
        <f t="shared" si="38"/>
        <v>55125000</v>
      </c>
      <c r="AD24" s="464">
        <f t="shared" si="38"/>
        <v>0</v>
      </c>
      <c r="AE24" s="464">
        <f t="shared" si="38"/>
        <v>0</v>
      </c>
      <c r="AF24" s="464">
        <f t="shared" si="38"/>
        <v>0</v>
      </c>
      <c r="AG24" s="464">
        <f t="shared" si="38"/>
        <v>0</v>
      </c>
      <c r="AH24" s="464">
        <f t="shared" ref="AH24:AH40" si="40">+Z24*1.05</f>
        <v>0</v>
      </c>
      <c r="AI24" s="481">
        <f t="shared" si="39"/>
        <v>0</v>
      </c>
      <c r="AJ24" s="438">
        <f t="shared" si="37"/>
        <v>57881250</v>
      </c>
      <c r="AK24" s="488">
        <f t="shared" si="17"/>
        <v>57881250</v>
      </c>
      <c r="AL24" s="464">
        <f t="shared" si="18"/>
        <v>0</v>
      </c>
      <c r="AM24" s="464">
        <f t="shared" si="19"/>
        <v>0</v>
      </c>
      <c r="AN24" s="464">
        <f t="shared" si="20"/>
        <v>0</v>
      </c>
      <c r="AO24" s="464">
        <f t="shared" si="21"/>
        <v>0</v>
      </c>
      <c r="AP24" s="464">
        <f t="shared" si="22"/>
        <v>0</v>
      </c>
      <c r="AQ24" s="464">
        <f t="shared" si="23"/>
        <v>0</v>
      </c>
    </row>
    <row r="25" spans="1:43" ht="19.899999999999999" thickBot="1">
      <c r="A25" s="753"/>
      <c r="B25" s="741"/>
      <c r="C25" s="727"/>
      <c r="D25" s="727"/>
      <c r="E25" s="727"/>
      <c r="F25" s="727"/>
      <c r="G25" s="389">
        <v>1702038</v>
      </c>
      <c r="H25" s="390" t="s">
        <v>552</v>
      </c>
      <c r="I25" s="389" t="s">
        <v>1770</v>
      </c>
      <c r="J25" s="465" t="s">
        <v>1771</v>
      </c>
      <c r="K25" s="401">
        <f t="shared" si="0"/>
        <v>215506250</v>
      </c>
      <c r="L25" s="401">
        <f t="shared" si="34"/>
        <v>50000000</v>
      </c>
      <c r="M25" s="466"/>
      <c r="N25" s="466"/>
      <c r="O25" s="466"/>
      <c r="P25" s="466">
        <v>50000000</v>
      </c>
      <c r="Q25" s="466"/>
      <c r="R25" s="466"/>
      <c r="S25" s="482"/>
      <c r="T25" s="438">
        <f t="shared" si="35"/>
        <v>52500000</v>
      </c>
      <c r="U25" s="488">
        <f t="shared" si="31"/>
        <v>0</v>
      </c>
      <c r="V25" s="464">
        <f t="shared" si="26"/>
        <v>0</v>
      </c>
      <c r="W25" s="464">
        <f t="shared" si="27"/>
        <v>0</v>
      </c>
      <c r="X25" s="464">
        <f t="shared" si="24"/>
        <v>52500000</v>
      </c>
      <c r="Y25" s="464">
        <f t="shared" si="25"/>
        <v>0</v>
      </c>
      <c r="Z25" s="464"/>
      <c r="AA25" s="481">
        <f t="shared" si="28"/>
        <v>0</v>
      </c>
      <c r="AB25" s="438">
        <f t="shared" si="36"/>
        <v>55125000</v>
      </c>
      <c r="AC25" s="488">
        <f t="shared" si="38"/>
        <v>0</v>
      </c>
      <c r="AD25" s="464">
        <f t="shared" si="38"/>
        <v>0</v>
      </c>
      <c r="AE25" s="464">
        <f t="shared" si="38"/>
        <v>0</v>
      </c>
      <c r="AF25" s="464">
        <f t="shared" si="38"/>
        <v>55125000</v>
      </c>
      <c r="AG25" s="464">
        <f t="shared" si="38"/>
        <v>0</v>
      </c>
      <c r="AH25" s="464">
        <f t="shared" si="40"/>
        <v>0</v>
      </c>
      <c r="AI25" s="481">
        <f t="shared" si="39"/>
        <v>0</v>
      </c>
      <c r="AJ25" s="438">
        <f t="shared" si="37"/>
        <v>57881250</v>
      </c>
      <c r="AK25" s="488">
        <f t="shared" si="17"/>
        <v>0</v>
      </c>
      <c r="AL25" s="464">
        <f t="shared" si="18"/>
        <v>0</v>
      </c>
      <c r="AM25" s="464">
        <f t="shared" si="19"/>
        <v>0</v>
      </c>
      <c r="AN25" s="464">
        <f t="shared" si="20"/>
        <v>57881250</v>
      </c>
      <c r="AO25" s="464">
        <f t="shared" si="21"/>
        <v>0</v>
      </c>
      <c r="AP25" s="464">
        <f t="shared" si="22"/>
        <v>0</v>
      </c>
      <c r="AQ25" s="464">
        <f t="shared" si="23"/>
        <v>0</v>
      </c>
    </row>
    <row r="26" spans="1:43" ht="19.899999999999999" thickBot="1">
      <c r="A26" s="753"/>
      <c r="B26" s="741"/>
      <c r="C26" s="727"/>
      <c r="D26" s="727"/>
      <c r="E26" s="727"/>
      <c r="F26" s="727"/>
      <c r="G26" s="389">
        <v>1702007</v>
      </c>
      <c r="H26" s="390" t="s">
        <v>1022</v>
      </c>
      <c r="I26" s="389" t="s">
        <v>1772</v>
      </c>
      <c r="J26" s="465" t="s">
        <v>1773</v>
      </c>
      <c r="K26" s="401">
        <f t="shared" si="0"/>
        <v>172405000</v>
      </c>
      <c r="L26" s="404">
        <f t="shared" si="34"/>
        <v>40000000</v>
      </c>
      <c r="M26" s="466">
        <v>40000000</v>
      </c>
      <c r="N26" s="466"/>
      <c r="O26" s="466"/>
      <c r="P26" s="466"/>
      <c r="Q26" s="466"/>
      <c r="R26" s="466"/>
      <c r="S26" s="482"/>
      <c r="T26" s="438">
        <f t="shared" si="35"/>
        <v>42000000</v>
      </c>
      <c r="U26" s="488">
        <f t="shared" si="31"/>
        <v>42000000</v>
      </c>
      <c r="V26" s="464">
        <f t="shared" si="26"/>
        <v>0</v>
      </c>
      <c r="W26" s="464">
        <f t="shared" si="27"/>
        <v>0</v>
      </c>
      <c r="X26" s="464">
        <f t="shared" si="24"/>
        <v>0</v>
      </c>
      <c r="Y26" s="464">
        <f t="shared" si="25"/>
        <v>0</v>
      </c>
      <c r="Z26" s="464"/>
      <c r="AA26" s="481">
        <f t="shared" si="28"/>
        <v>0</v>
      </c>
      <c r="AB26" s="438">
        <f t="shared" si="36"/>
        <v>44100000</v>
      </c>
      <c r="AC26" s="488">
        <f t="shared" si="38"/>
        <v>44100000</v>
      </c>
      <c r="AD26" s="464">
        <f t="shared" si="38"/>
        <v>0</v>
      </c>
      <c r="AE26" s="464">
        <f t="shared" si="38"/>
        <v>0</v>
      </c>
      <c r="AF26" s="464">
        <f t="shared" si="38"/>
        <v>0</v>
      </c>
      <c r="AG26" s="464">
        <f t="shared" si="38"/>
        <v>0</v>
      </c>
      <c r="AH26" s="464">
        <f t="shared" si="40"/>
        <v>0</v>
      </c>
      <c r="AI26" s="481">
        <f t="shared" si="39"/>
        <v>0</v>
      </c>
      <c r="AJ26" s="438">
        <f t="shared" si="37"/>
        <v>46305000</v>
      </c>
      <c r="AK26" s="488">
        <f t="shared" si="17"/>
        <v>46305000</v>
      </c>
      <c r="AL26" s="464">
        <f t="shared" si="18"/>
        <v>0</v>
      </c>
      <c r="AM26" s="464">
        <f t="shared" si="19"/>
        <v>0</v>
      </c>
      <c r="AN26" s="464">
        <f t="shared" si="20"/>
        <v>0</v>
      </c>
      <c r="AO26" s="464">
        <f t="shared" si="21"/>
        <v>0</v>
      </c>
      <c r="AP26" s="464">
        <f t="shared" si="22"/>
        <v>0</v>
      </c>
      <c r="AQ26" s="464">
        <f t="shared" si="23"/>
        <v>0</v>
      </c>
    </row>
    <row r="27" spans="1:43" ht="19.899999999999999" thickBot="1">
      <c r="A27" s="753"/>
      <c r="B27" s="741"/>
      <c r="C27" s="727"/>
      <c r="D27" s="727"/>
      <c r="E27" s="727"/>
      <c r="F27" s="727"/>
      <c r="G27" s="389" t="s">
        <v>1024</v>
      </c>
      <c r="H27" s="390" t="s">
        <v>1022</v>
      </c>
      <c r="I27" s="389" t="s">
        <v>1025</v>
      </c>
      <c r="J27" s="465" t="s">
        <v>1026</v>
      </c>
      <c r="K27" s="401">
        <f t="shared" si="0"/>
        <v>387911250</v>
      </c>
      <c r="L27" s="404">
        <f t="shared" si="34"/>
        <v>90000000</v>
      </c>
      <c r="M27" s="466">
        <v>40000000</v>
      </c>
      <c r="N27" s="466"/>
      <c r="O27" s="466"/>
      <c r="P27" s="466">
        <v>50000000</v>
      </c>
      <c r="Q27" s="466"/>
      <c r="R27" s="466"/>
      <c r="S27" s="482"/>
      <c r="T27" s="438">
        <f t="shared" si="35"/>
        <v>94500000</v>
      </c>
      <c r="U27" s="488">
        <f t="shared" si="31"/>
        <v>42000000</v>
      </c>
      <c r="V27" s="464">
        <f t="shared" si="26"/>
        <v>0</v>
      </c>
      <c r="W27" s="464">
        <f t="shared" si="27"/>
        <v>0</v>
      </c>
      <c r="X27" s="464">
        <f t="shared" si="24"/>
        <v>52500000</v>
      </c>
      <c r="Y27" s="464">
        <f t="shared" si="25"/>
        <v>0</v>
      </c>
      <c r="Z27" s="464"/>
      <c r="AA27" s="481">
        <f t="shared" si="28"/>
        <v>0</v>
      </c>
      <c r="AB27" s="438">
        <f t="shared" si="36"/>
        <v>99225000</v>
      </c>
      <c r="AC27" s="488">
        <f t="shared" si="38"/>
        <v>44100000</v>
      </c>
      <c r="AD27" s="464">
        <f t="shared" si="38"/>
        <v>0</v>
      </c>
      <c r="AE27" s="464">
        <f t="shared" si="38"/>
        <v>0</v>
      </c>
      <c r="AF27" s="464">
        <f t="shared" si="38"/>
        <v>55125000</v>
      </c>
      <c r="AG27" s="464">
        <f t="shared" si="38"/>
        <v>0</v>
      </c>
      <c r="AH27" s="464">
        <f t="shared" si="40"/>
        <v>0</v>
      </c>
      <c r="AI27" s="481">
        <f t="shared" si="39"/>
        <v>0</v>
      </c>
      <c r="AJ27" s="438">
        <f t="shared" si="37"/>
        <v>104186250</v>
      </c>
      <c r="AK27" s="488">
        <f t="shared" si="17"/>
        <v>46305000</v>
      </c>
      <c r="AL27" s="464">
        <f t="shared" si="18"/>
        <v>0</v>
      </c>
      <c r="AM27" s="464">
        <f t="shared" si="19"/>
        <v>0</v>
      </c>
      <c r="AN27" s="464">
        <f t="shared" si="20"/>
        <v>57881250</v>
      </c>
      <c r="AO27" s="464">
        <f t="shared" si="21"/>
        <v>0</v>
      </c>
      <c r="AP27" s="464">
        <f t="shared" si="22"/>
        <v>0</v>
      </c>
      <c r="AQ27" s="464">
        <f t="shared" si="23"/>
        <v>0</v>
      </c>
    </row>
    <row r="28" spans="1:43" ht="19.899999999999999" thickBot="1">
      <c r="A28" s="753"/>
      <c r="B28" s="741"/>
      <c r="C28" s="727" t="s">
        <v>1774</v>
      </c>
      <c r="D28" s="727" t="s">
        <v>1631</v>
      </c>
      <c r="E28" s="727" t="s">
        <v>1775</v>
      </c>
      <c r="F28" s="727" t="s">
        <v>1776</v>
      </c>
      <c r="G28" s="389" t="s">
        <v>1777</v>
      </c>
      <c r="H28" s="390" t="s">
        <v>1778</v>
      </c>
      <c r="I28" s="389" t="s">
        <v>1779</v>
      </c>
      <c r="J28" s="465" t="s">
        <v>1780</v>
      </c>
      <c r="K28" s="401">
        <f t="shared" si="0"/>
        <v>80000000</v>
      </c>
      <c r="L28" s="404">
        <f t="shared" si="34"/>
        <v>0</v>
      </c>
      <c r="M28" s="466"/>
      <c r="N28" s="466"/>
      <c r="O28" s="466"/>
      <c r="P28" s="466"/>
      <c r="Q28" s="466"/>
      <c r="R28" s="466"/>
      <c r="S28" s="482"/>
      <c r="T28" s="438">
        <f t="shared" si="35"/>
        <v>80000000</v>
      </c>
      <c r="U28" s="488">
        <v>80000000</v>
      </c>
      <c r="V28" s="464">
        <f t="shared" si="26"/>
        <v>0</v>
      </c>
      <c r="W28" s="464">
        <f t="shared" si="27"/>
        <v>0</v>
      </c>
      <c r="X28" s="464">
        <f t="shared" si="24"/>
        <v>0</v>
      </c>
      <c r="Y28" s="464">
        <f t="shared" si="25"/>
        <v>0</v>
      </c>
      <c r="Z28" s="464"/>
      <c r="AA28" s="481">
        <f t="shared" si="28"/>
        <v>0</v>
      </c>
      <c r="AB28" s="438">
        <f t="shared" si="36"/>
        <v>0</v>
      </c>
      <c r="AC28" s="488"/>
      <c r="AD28" s="464">
        <f t="shared" ref="AD28:AD36" si="41">+V28*1.05</f>
        <v>0</v>
      </c>
      <c r="AE28" s="464">
        <f t="shared" ref="AE28:AE36" si="42">+W28*1.05</f>
        <v>0</v>
      </c>
      <c r="AF28" s="464">
        <f t="shared" ref="AF28:AF36" si="43">+X28*1.05</f>
        <v>0</v>
      </c>
      <c r="AG28" s="464">
        <f t="shared" ref="AG28:AG36" si="44">+Y28*1.05</f>
        <v>0</v>
      </c>
      <c r="AH28" s="464">
        <f t="shared" si="40"/>
        <v>0</v>
      </c>
      <c r="AI28" s="481">
        <f t="shared" si="39"/>
        <v>0</v>
      </c>
      <c r="AJ28" s="438">
        <f t="shared" si="37"/>
        <v>0</v>
      </c>
      <c r="AK28" s="488">
        <f t="shared" si="17"/>
        <v>0</v>
      </c>
      <c r="AL28" s="464">
        <f t="shared" si="18"/>
        <v>0</v>
      </c>
      <c r="AM28" s="464">
        <f t="shared" si="19"/>
        <v>0</v>
      </c>
      <c r="AN28" s="464">
        <f t="shared" si="20"/>
        <v>0</v>
      </c>
      <c r="AO28" s="464">
        <f t="shared" si="21"/>
        <v>0</v>
      </c>
      <c r="AP28" s="464">
        <f t="shared" si="22"/>
        <v>0</v>
      </c>
      <c r="AQ28" s="464">
        <f t="shared" si="23"/>
        <v>0</v>
      </c>
    </row>
    <row r="29" spans="1:43" ht="19.899999999999999" thickBot="1">
      <c r="A29" s="753"/>
      <c r="B29" s="741"/>
      <c r="C29" s="727"/>
      <c r="D29" s="727"/>
      <c r="E29" s="727"/>
      <c r="F29" s="727"/>
      <c r="G29" s="389" t="s">
        <v>1781</v>
      </c>
      <c r="H29" s="390" t="s">
        <v>225</v>
      </c>
      <c r="I29" s="389" t="s">
        <v>1782</v>
      </c>
      <c r="J29" s="465" t="s">
        <v>1783</v>
      </c>
      <c r="K29" s="401">
        <f t="shared" si="0"/>
        <v>180000000</v>
      </c>
      <c r="L29" s="477">
        <f t="shared" si="34"/>
        <v>0</v>
      </c>
      <c r="M29" s="466"/>
      <c r="N29" s="466"/>
      <c r="O29" s="466"/>
      <c r="P29" s="466"/>
      <c r="Q29" s="466"/>
      <c r="R29" s="466"/>
      <c r="S29" s="482"/>
      <c r="T29" s="438">
        <f t="shared" si="35"/>
        <v>180000000</v>
      </c>
      <c r="U29" s="488">
        <v>180000000</v>
      </c>
      <c r="V29" s="464">
        <f t="shared" si="26"/>
        <v>0</v>
      </c>
      <c r="W29" s="464">
        <f t="shared" si="27"/>
        <v>0</v>
      </c>
      <c r="X29" s="464">
        <f t="shared" si="24"/>
        <v>0</v>
      </c>
      <c r="Y29" s="464">
        <f t="shared" si="25"/>
        <v>0</v>
      </c>
      <c r="Z29" s="464"/>
      <c r="AA29" s="481">
        <f t="shared" si="28"/>
        <v>0</v>
      </c>
      <c r="AB29" s="438">
        <f t="shared" si="36"/>
        <v>0</v>
      </c>
      <c r="AC29" s="488"/>
      <c r="AD29" s="464">
        <f t="shared" si="41"/>
        <v>0</v>
      </c>
      <c r="AE29" s="464">
        <f t="shared" si="42"/>
        <v>0</v>
      </c>
      <c r="AF29" s="464">
        <f t="shared" si="43"/>
        <v>0</v>
      </c>
      <c r="AG29" s="464">
        <f t="shared" si="44"/>
        <v>0</v>
      </c>
      <c r="AH29" s="464">
        <f t="shared" si="40"/>
        <v>0</v>
      </c>
      <c r="AI29" s="481">
        <f t="shared" si="39"/>
        <v>0</v>
      </c>
      <c r="AJ29" s="438">
        <f t="shared" si="37"/>
        <v>0</v>
      </c>
      <c r="AK29" s="488">
        <f t="shared" si="17"/>
        <v>0</v>
      </c>
      <c r="AL29" s="464">
        <f t="shared" si="18"/>
        <v>0</v>
      </c>
      <c r="AM29" s="464">
        <f t="shared" si="19"/>
        <v>0</v>
      </c>
      <c r="AN29" s="464">
        <f t="shared" si="20"/>
        <v>0</v>
      </c>
      <c r="AO29" s="464">
        <f t="shared" si="21"/>
        <v>0</v>
      </c>
      <c r="AP29" s="464">
        <f t="shared" si="22"/>
        <v>0</v>
      </c>
      <c r="AQ29" s="464">
        <f t="shared" si="23"/>
        <v>0</v>
      </c>
    </row>
    <row r="30" spans="1:43" ht="19.899999999999999" thickBot="1">
      <c r="A30" s="753"/>
      <c r="B30" s="741"/>
      <c r="C30" s="727"/>
      <c r="D30" s="727"/>
      <c r="E30" s="727"/>
      <c r="F30" s="727"/>
      <c r="G30" s="389">
        <v>1704017</v>
      </c>
      <c r="H30" s="390" t="s">
        <v>561</v>
      </c>
      <c r="I30" s="389" t="s">
        <v>1028</v>
      </c>
      <c r="J30" s="465" t="s">
        <v>562</v>
      </c>
      <c r="K30" s="401">
        <f t="shared" si="0"/>
        <v>64651875</v>
      </c>
      <c r="L30" s="401">
        <f t="shared" si="34"/>
        <v>15000000</v>
      </c>
      <c r="M30" s="466">
        <v>15000000</v>
      </c>
      <c r="N30" s="466"/>
      <c r="O30" s="466"/>
      <c r="P30" s="466"/>
      <c r="Q30" s="466"/>
      <c r="R30" s="466"/>
      <c r="S30" s="482"/>
      <c r="T30" s="438">
        <f t="shared" si="35"/>
        <v>15750000</v>
      </c>
      <c r="U30" s="488">
        <f>+M30*1.05</f>
        <v>15750000</v>
      </c>
      <c r="V30" s="464">
        <f t="shared" si="26"/>
        <v>0</v>
      </c>
      <c r="W30" s="464">
        <f t="shared" si="27"/>
        <v>0</v>
      </c>
      <c r="X30" s="464">
        <f t="shared" si="24"/>
        <v>0</v>
      </c>
      <c r="Y30" s="464">
        <f t="shared" si="25"/>
        <v>0</v>
      </c>
      <c r="Z30" s="464"/>
      <c r="AA30" s="481">
        <f t="shared" si="28"/>
        <v>0</v>
      </c>
      <c r="AB30" s="438">
        <f t="shared" si="36"/>
        <v>16537500</v>
      </c>
      <c r="AC30" s="488">
        <f t="shared" ref="AC30:AC43" si="45">+U30*1.05</f>
        <v>16537500</v>
      </c>
      <c r="AD30" s="464">
        <f t="shared" si="41"/>
        <v>0</v>
      </c>
      <c r="AE30" s="464">
        <f t="shared" si="42"/>
        <v>0</v>
      </c>
      <c r="AF30" s="464">
        <f t="shared" si="43"/>
        <v>0</v>
      </c>
      <c r="AG30" s="464">
        <f t="shared" si="44"/>
        <v>0</v>
      </c>
      <c r="AH30" s="464">
        <f t="shared" si="40"/>
        <v>0</v>
      </c>
      <c r="AI30" s="481">
        <f t="shared" si="39"/>
        <v>0</v>
      </c>
      <c r="AJ30" s="438">
        <f t="shared" si="37"/>
        <v>17364375</v>
      </c>
      <c r="AK30" s="488">
        <f t="shared" si="17"/>
        <v>17364375</v>
      </c>
      <c r="AL30" s="464">
        <f t="shared" si="18"/>
        <v>0</v>
      </c>
      <c r="AM30" s="464">
        <f t="shared" si="19"/>
        <v>0</v>
      </c>
      <c r="AN30" s="464">
        <f t="shared" si="20"/>
        <v>0</v>
      </c>
      <c r="AO30" s="464">
        <f t="shared" si="21"/>
        <v>0</v>
      </c>
      <c r="AP30" s="464">
        <f t="shared" si="22"/>
        <v>0</v>
      </c>
      <c r="AQ30" s="464">
        <f t="shared" si="23"/>
        <v>0</v>
      </c>
    </row>
    <row r="31" spans="1:43" ht="19.899999999999999" thickBot="1">
      <c r="A31" s="753"/>
      <c r="B31" s="742"/>
      <c r="C31" s="739"/>
      <c r="D31" s="739"/>
      <c r="E31" s="739"/>
      <c r="F31" s="739"/>
      <c r="G31" s="467" t="s">
        <v>1784</v>
      </c>
      <c r="H31" s="468" t="s">
        <v>1785</v>
      </c>
      <c r="I31" s="467">
        <v>170401000</v>
      </c>
      <c r="J31" s="469" t="s">
        <v>1786</v>
      </c>
      <c r="K31" s="401">
        <f t="shared" si="0"/>
        <v>431012500</v>
      </c>
      <c r="L31" s="477">
        <f t="shared" si="34"/>
        <v>100000000</v>
      </c>
      <c r="M31" s="470"/>
      <c r="N31" s="470"/>
      <c r="O31" s="470">
        <v>100000000</v>
      </c>
      <c r="P31" s="470"/>
      <c r="Q31" s="470"/>
      <c r="R31" s="470"/>
      <c r="S31" s="483"/>
      <c r="T31" s="438">
        <f t="shared" si="35"/>
        <v>105000000</v>
      </c>
      <c r="U31" s="488">
        <f>+M31*1.05</f>
        <v>0</v>
      </c>
      <c r="V31" s="464">
        <f t="shared" si="26"/>
        <v>0</v>
      </c>
      <c r="W31" s="464">
        <f t="shared" si="27"/>
        <v>105000000</v>
      </c>
      <c r="X31" s="464">
        <f t="shared" si="24"/>
        <v>0</v>
      </c>
      <c r="Y31" s="464">
        <f t="shared" si="25"/>
        <v>0</v>
      </c>
      <c r="Z31" s="464"/>
      <c r="AA31" s="481">
        <f t="shared" si="28"/>
        <v>0</v>
      </c>
      <c r="AB31" s="438">
        <f t="shared" si="36"/>
        <v>110250000</v>
      </c>
      <c r="AC31" s="488">
        <f t="shared" si="45"/>
        <v>0</v>
      </c>
      <c r="AD31" s="464">
        <f t="shared" si="41"/>
        <v>0</v>
      </c>
      <c r="AE31" s="464">
        <f t="shared" si="42"/>
        <v>110250000</v>
      </c>
      <c r="AF31" s="464">
        <f t="shared" si="43"/>
        <v>0</v>
      </c>
      <c r="AG31" s="464">
        <f t="shared" si="44"/>
        <v>0</v>
      </c>
      <c r="AH31" s="464">
        <f t="shared" si="40"/>
        <v>0</v>
      </c>
      <c r="AI31" s="481">
        <f t="shared" si="39"/>
        <v>0</v>
      </c>
      <c r="AJ31" s="438">
        <f t="shared" si="37"/>
        <v>115762500</v>
      </c>
      <c r="AK31" s="488">
        <f t="shared" si="17"/>
        <v>0</v>
      </c>
      <c r="AL31" s="464">
        <f t="shared" si="18"/>
        <v>0</v>
      </c>
      <c r="AM31" s="464">
        <f t="shared" si="19"/>
        <v>115762500</v>
      </c>
      <c r="AN31" s="464">
        <f t="shared" si="20"/>
        <v>0</v>
      </c>
      <c r="AO31" s="464">
        <f t="shared" si="21"/>
        <v>0</v>
      </c>
      <c r="AP31" s="464">
        <f t="shared" si="22"/>
        <v>0</v>
      </c>
      <c r="AQ31" s="464">
        <f t="shared" si="23"/>
        <v>0</v>
      </c>
    </row>
    <row r="32" spans="1:43" ht="19.899999999999999" thickBot="1">
      <c r="A32" s="753"/>
      <c r="B32" s="740" t="s">
        <v>1787</v>
      </c>
      <c r="C32" s="726">
        <v>17</v>
      </c>
      <c r="D32" s="744" t="s">
        <v>1631</v>
      </c>
      <c r="E32" s="744">
        <v>1708</v>
      </c>
      <c r="F32" s="744" t="s">
        <v>1788</v>
      </c>
      <c r="G32" s="386">
        <v>1708041</v>
      </c>
      <c r="H32" s="387" t="s">
        <v>578</v>
      </c>
      <c r="I32" s="386" t="s">
        <v>1040</v>
      </c>
      <c r="J32" s="463" t="s">
        <v>579</v>
      </c>
      <c r="K32" s="401">
        <f t="shared" si="0"/>
        <v>862025000</v>
      </c>
      <c r="L32" s="478">
        <f t="shared" si="34"/>
        <v>200000000</v>
      </c>
      <c r="M32" s="464">
        <v>50000000</v>
      </c>
      <c r="N32" s="464"/>
      <c r="O32" s="464"/>
      <c r="P32" s="464">
        <v>150000000</v>
      </c>
      <c r="Q32" s="464"/>
      <c r="R32" s="464"/>
      <c r="S32" s="481"/>
      <c r="T32" s="438">
        <f t="shared" si="35"/>
        <v>210000000</v>
      </c>
      <c r="U32" s="488">
        <f>+M32*1.05</f>
        <v>52500000</v>
      </c>
      <c r="V32" s="464">
        <f t="shared" si="26"/>
        <v>0</v>
      </c>
      <c r="W32" s="464">
        <f t="shared" si="27"/>
        <v>0</v>
      </c>
      <c r="X32" s="464">
        <f t="shared" si="24"/>
        <v>157500000</v>
      </c>
      <c r="Y32" s="464">
        <f t="shared" si="25"/>
        <v>0</v>
      </c>
      <c r="Z32" s="464"/>
      <c r="AA32" s="481">
        <f t="shared" si="28"/>
        <v>0</v>
      </c>
      <c r="AB32" s="438">
        <f t="shared" si="36"/>
        <v>220500000</v>
      </c>
      <c r="AC32" s="488">
        <f t="shared" si="45"/>
        <v>55125000</v>
      </c>
      <c r="AD32" s="464">
        <f t="shared" si="41"/>
        <v>0</v>
      </c>
      <c r="AE32" s="464">
        <f t="shared" si="42"/>
        <v>0</v>
      </c>
      <c r="AF32" s="464">
        <f t="shared" si="43"/>
        <v>165375000</v>
      </c>
      <c r="AG32" s="464">
        <f t="shared" si="44"/>
        <v>0</v>
      </c>
      <c r="AH32" s="464">
        <f t="shared" si="40"/>
        <v>0</v>
      </c>
      <c r="AI32" s="481">
        <f t="shared" si="39"/>
        <v>0</v>
      </c>
      <c r="AJ32" s="438">
        <f t="shared" si="37"/>
        <v>231525000</v>
      </c>
      <c r="AK32" s="488">
        <f t="shared" si="17"/>
        <v>57881250</v>
      </c>
      <c r="AL32" s="464">
        <f t="shared" si="18"/>
        <v>0</v>
      </c>
      <c r="AM32" s="464">
        <f t="shared" si="19"/>
        <v>0</v>
      </c>
      <c r="AN32" s="464">
        <f t="shared" si="20"/>
        <v>173643750</v>
      </c>
      <c r="AO32" s="464">
        <f t="shared" si="21"/>
        <v>0</v>
      </c>
      <c r="AP32" s="464">
        <f t="shared" si="22"/>
        <v>0</v>
      </c>
      <c r="AQ32" s="464">
        <f t="shared" si="23"/>
        <v>0</v>
      </c>
    </row>
    <row r="33" spans="1:43" ht="19.899999999999999" thickBot="1">
      <c r="A33" s="753"/>
      <c r="B33" s="741"/>
      <c r="C33" s="727"/>
      <c r="D33" s="745"/>
      <c r="E33" s="745"/>
      <c r="F33" s="745"/>
      <c r="G33" s="389">
        <v>1708040</v>
      </c>
      <c r="H33" s="390" t="s">
        <v>1789</v>
      </c>
      <c r="I33" s="389" t="s">
        <v>1790</v>
      </c>
      <c r="J33" s="465" t="s">
        <v>1791</v>
      </c>
      <c r="K33" s="401">
        <f t="shared" si="0"/>
        <v>616958750</v>
      </c>
      <c r="L33" s="475">
        <f t="shared" si="34"/>
        <v>70000000</v>
      </c>
      <c r="M33" s="466"/>
      <c r="N33" s="466"/>
      <c r="O33" s="466">
        <v>50000000</v>
      </c>
      <c r="P33" s="466"/>
      <c r="Q33" s="466"/>
      <c r="R33" s="466"/>
      <c r="S33" s="482">
        <v>20000000</v>
      </c>
      <c r="T33" s="438">
        <f t="shared" si="35"/>
        <v>173500000</v>
      </c>
      <c r="U33" s="488">
        <v>50000000</v>
      </c>
      <c r="V33" s="464">
        <f t="shared" si="26"/>
        <v>0</v>
      </c>
      <c r="W33" s="464">
        <f t="shared" si="27"/>
        <v>52500000</v>
      </c>
      <c r="X33" s="464">
        <v>50000000</v>
      </c>
      <c r="Y33" s="464">
        <f t="shared" ref="Y33:Y43" si="46">+Q33*1.05</f>
        <v>0</v>
      </c>
      <c r="Z33" s="464"/>
      <c r="AA33" s="481">
        <f t="shared" si="28"/>
        <v>21000000</v>
      </c>
      <c r="AB33" s="438">
        <f t="shared" si="36"/>
        <v>182175000</v>
      </c>
      <c r="AC33" s="488">
        <f t="shared" si="45"/>
        <v>52500000</v>
      </c>
      <c r="AD33" s="464">
        <f t="shared" si="41"/>
        <v>0</v>
      </c>
      <c r="AE33" s="464">
        <f t="shared" si="42"/>
        <v>55125000</v>
      </c>
      <c r="AF33" s="464">
        <f t="shared" si="43"/>
        <v>52500000</v>
      </c>
      <c r="AG33" s="464">
        <f t="shared" si="44"/>
        <v>0</v>
      </c>
      <c r="AH33" s="464">
        <f t="shared" si="40"/>
        <v>0</v>
      </c>
      <c r="AI33" s="481">
        <f t="shared" si="39"/>
        <v>22050000</v>
      </c>
      <c r="AJ33" s="438">
        <f t="shared" si="37"/>
        <v>191283750</v>
      </c>
      <c r="AK33" s="488">
        <f t="shared" si="17"/>
        <v>55125000</v>
      </c>
      <c r="AL33" s="464">
        <f t="shared" si="18"/>
        <v>0</v>
      </c>
      <c r="AM33" s="464">
        <f t="shared" si="19"/>
        <v>57881250</v>
      </c>
      <c r="AN33" s="464">
        <f t="shared" si="20"/>
        <v>55125000</v>
      </c>
      <c r="AO33" s="464">
        <f t="shared" si="21"/>
        <v>0</v>
      </c>
      <c r="AP33" s="464">
        <f t="shared" si="22"/>
        <v>0</v>
      </c>
      <c r="AQ33" s="464">
        <f t="shared" si="23"/>
        <v>23152500</v>
      </c>
    </row>
    <row r="34" spans="1:43" ht="19.899999999999999" thickBot="1">
      <c r="A34" s="753"/>
      <c r="B34" s="741"/>
      <c r="C34" s="727"/>
      <c r="D34" s="745"/>
      <c r="E34" s="745"/>
      <c r="F34" s="745"/>
      <c r="G34" s="389">
        <v>1702035</v>
      </c>
      <c r="H34" s="390" t="s">
        <v>551</v>
      </c>
      <c r="I34" s="389" t="s">
        <v>1020</v>
      </c>
      <c r="J34" s="465" t="s">
        <v>172</v>
      </c>
      <c r="K34" s="401">
        <f t="shared" si="0"/>
        <v>350250000</v>
      </c>
      <c r="L34" s="475">
        <f t="shared" si="34"/>
        <v>35000000</v>
      </c>
      <c r="M34" s="466">
        <v>15000000</v>
      </c>
      <c r="N34" s="466"/>
      <c r="O34" s="466"/>
      <c r="P34" s="466">
        <v>20000000</v>
      </c>
      <c r="Q34" s="466"/>
      <c r="R34" s="466"/>
      <c r="S34" s="482"/>
      <c r="T34" s="438">
        <f t="shared" si="35"/>
        <v>100000000</v>
      </c>
      <c r="U34" s="488">
        <v>50000000</v>
      </c>
      <c r="V34" s="464">
        <f t="shared" si="26"/>
        <v>0</v>
      </c>
      <c r="W34" s="464">
        <f t="shared" si="27"/>
        <v>0</v>
      </c>
      <c r="X34" s="464">
        <v>50000000</v>
      </c>
      <c r="Y34" s="464">
        <f t="shared" si="46"/>
        <v>0</v>
      </c>
      <c r="Z34" s="464"/>
      <c r="AA34" s="481">
        <f t="shared" si="28"/>
        <v>0</v>
      </c>
      <c r="AB34" s="438">
        <f t="shared" si="36"/>
        <v>105000000</v>
      </c>
      <c r="AC34" s="488">
        <f t="shared" si="45"/>
        <v>52500000</v>
      </c>
      <c r="AD34" s="464">
        <f t="shared" si="41"/>
        <v>0</v>
      </c>
      <c r="AE34" s="464">
        <f t="shared" si="42"/>
        <v>0</v>
      </c>
      <c r="AF34" s="464">
        <f t="shared" si="43"/>
        <v>52500000</v>
      </c>
      <c r="AG34" s="464">
        <f t="shared" si="44"/>
        <v>0</v>
      </c>
      <c r="AH34" s="464">
        <f t="shared" si="40"/>
        <v>0</v>
      </c>
      <c r="AI34" s="481">
        <f t="shared" si="39"/>
        <v>0</v>
      </c>
      <c r="AJ34" s="438">
        <f t="shared" si="37"/>
        <v>110250000</v>
      </c>
      <c r="AK34" s="488">
        <f t="shared" si="17"/>
        <v>55125000</v>
      </c>
      <c r="AL34" s="464">
        <f t="shared" si="18"/>
        <v>0</v>
      </c>
      <c r="AM34" s="464">
        <f t="shared" si="19"/>
        <v>0</v>
      </c>
      <c r="AN34" s="464">
        <f t="shared" si="20"/>
        <v>55125000</v>
      </c>
      <c r="AO34" s="464">
        <f t="shared" si="21"/>
        <v>0</v>
      </c>
      <c r="AP34" s="464">
        <f t="shared" si="22"/>
        <v>0</v>
      </c>
      <c r="AQ34" s="464">
        <f t="shared" si="23"/>
        <v>0</v>
      </c>
    </row>
    <row r="35" spans="1:43" ht="29.45" thickBot="1">
      <c r="A35" s="753"/>
      <c r="B35" s="741"/>
      <c r="C35" s="727"/>
      <c r="D35" s="745"/>
      <c r="E35" s="745"/>
      <c r="F35" s="745"/>
      <c r="G35" s="389" t="s">
        <v>1792</v>
      </c>
      <c r="H35" s="390" t="s">
        <v>1793</v>
      </c>
      <c r="I35" s="389" t="s">
        <v>1794</v>
      </c>
      <c r="J35" s="465" t="s">
        <v>1795</v>
      </c>
      <c r="K35" s="401">
        <f t="shared" si="0"/>
        <v>177625000</v>
      </c>
      <c r="L35" s="475">
        <f t="shared" si="34"/>
        <v>20000000</v>
      </c>
      <c r="M35" s="466"/>
      <c r="N35" s="466"/>
      <c r="O35" s="466"/>
      <c r="P35" s="466"/>
      <c r="Q35" s="466"/>
      <c r="R35" s="466"/>
      <c r="S35" s="482">
        <v>20000000</v>
      </c>
      <c r="T35" s="438">
        <f t="shared" si="35"/>
        <v>50000000</v>
      </c>
      <c r="U35" s="488">
        <f>+M35*1.05</f>
        <v>0</v>
      </c>
      <c r="V35" s="464">
        <f t="shared" si="26"/>
        <v>0</v>
      </c>
      <c r="W35" s="464">
        <f t="shared" si="27"/>
        <v>0</v>
      </c>
      <c r="X35" s="464">
        <f>+P35*1.05</f>
        <v>0</v>
      </c>
      <c r="Y35" s="464">
        <f t="shared" si="46"/>
        <v>0</v>
      </c>
      <c r="Z35" s="464"/>
      <c r="AA35" s="481">
        <v>50000000</v>
      </c>
      <c r="AB35" s="438">
        <f t="shared" si="36"/>
        <v>52500000</v>
      </c>
      <c r="AC35" s="488">
        <f t="shared" si="45"/>
        <v>0</v>
      </c>
      <c r="AD35" s="464">
        <f t="shared" si="41"/>
        <v>0</v>
      </c>
      <c r="AE35" s="464">
        <f t="shared" si="42"/>
        <v>0</v>
      </c>
      <c r="AF35" s="464">
        <f t="shared" si="43"/>
        <v>0</v>
      </c>
      <c r="AG35" s="464">
        <f t="shared" si="44"/>
        <v>0</v>
      </c>
      <c r="AH35" s="464">
        <f t="shared" si="40"/>
        <v>0</v>
      </c>
      <c r="AI35" s="481">
        <f t="shared" si="39"/>
        <v>52500000</v>
      </c>
      <c r="AJ35" s="438">
        <f t="shared" si="37"/>
        <v>55125000</v>
      </c>
      <c r="AK35" s="488">
        <f t="shared" si="17"/>
        <v>0</v>
      </c>
      <c r="AL35" s="464">
        <f t="shared" si="18"/>
        <v>0</v>
      </c>
      <c r="AM35" s="464">
        <f t="shared" si="19"/>
        <v>0</v>
      </c>
      <c r="AN35" s="464">
        <f t="shared" si="20"/>
        <v>0</v>
      </c>
      <c r="AO35" s="464">
        <f t="shared" si="21"/>
        <v>0</v>
      </c>
      <c r="AP35" s="464">
        <f t="shared" si="22"/>
        <v>0</v>
      </c>
      <c r="AQ35" s="464">
        <f t="shared" si="23"/>
        <v>55125000</v>
      </c>
    </row>
    <row r="36" spans="1:43" ht="19.899999999999999" thickBot="1">
      <c r="A36" s="753"/>
      <c r="B36" s="741"/>
      <c r="C36" s="727"/>
      <c r="D36" s="745"/>
      <c r="E36" s="745"/>
      <c r="F36" s="745"/>
      <c r="G36" s="389" t="s">
        <v>1796</v>
      </c>
      <c r="H36" s="390" t="s">
        <v>1797</v>
      </c>
      <c r="I36" s="389" t="s">
        <v>1798</v>
      </c>
      <c r="J36" s="465" t="s">
        <v>1799</v>
      </c>
      <c r="K36" s="401">
        <f t="shared" si="0"/>
        <v>365250000</v>
      </c>
      <c r="L36" s="475">
        <f t="shared" si="34"/>
        <v>50000000</v>
      </c>
      <c r="M36" s="466"/>
      <c r="N36" s="466"/>
      <c r="O36" s="466">
        <v>50000000</v>
      </c>
      <c r="P36" s="466"/>
      <c r="Q36" s="466"/>
      <c r="R36" s="466"/>
      <c r="S36" s="482"/>
      <c r="T36" s="438">
        <f t="shared" si="35"/>
        <v>100000000</v>
      </c>
      <c r="U36" s="488">
        <f>+M36*1.05</f>
        <v>0</v>
      </c>
      <c r="V36" s="464">
        <f t="shared" si="26"/>
        <v>0</v>
      </c>
      <c r="W36" s="464">
        <v>50000000</v>
      </c>
      <c r="X36" s="464">
        <f>+P36*1.05</f>
        <v>0</v>
      </c>
      <c r="Y36" s="464">
        <f t="shared" si="46"/>
        <v>0</v>
      </c>
      <c r="Z36" s="464"/>
      <c r="AA36" s="481">
        <v>50000000</v>
      </c>
      <c r="AB36" s="438">
        <f t="shared" si="36"/>
        <v>105000000</v>
      </c>
      <c r="AC36" s="488">
        <f t="shared" si="45"/>
        <v>0</v>
      </c>
      <c r="AD36" s="464">
        <f t="shared" si="41"/>
        <v>0</v>
      </c>
      <c r="AE36" s="464">
        <f t="shared" si="42"/>
        <v>52500000</v>
      </c>
      <c r="AF36" s="464">
        <f t="shared" si="43"/>
        <v>0</v>
      </c>
      <c r="AG36" s="464">
        <f t="shared" si="44"/>
        <v>0</v>
      </c>
      <c r="AH36" s="464">
        <f t="shared" si="40"/>
        <v>0</v>
      </c>
      <c r="AI36" s="481">
        <f t="shared" si="39"/>
        <v>52500000</v>
      </c>
      <c r="AJ36" s="438">
        <f t="shared" si="37"/>
        <v>110250000</v>
      </c>
      <c r="AK36" s="488">
        <f t="shared" si="17"/>
        <v>0</v>
      </c>
      <c r="AL36" s="464">
        <f t="shared" si="18"/>
        <v>0</v>
      </c>
      <c r="AM36" s="464">
        <f t="shared" si="19"/>
        <v>55125000</v>
      </c>
      <c r="AN36" s="464">
        <f t="shared" si="20"/>
        <v>0</v>
      </c>
      <c r="AO36" s="464">
        <f t="shared" si="21"/>
        <v>0</v>
      </c>
      <c r="AP36" s="464">
        <f t="shared" si="22"/>
        <v>0</v>
      </c>
      <c r="AQ36" s="464">
        <f t="shared" si="23"/>
        <v>55125000</v>
      </c>
    </row>
    <row r="37" spans="1:43" ht="19.899999999999999" thickBot="1">
      <c r="A37" s="753"/>
      <c r="B37" s="742"/>
      <c r="C37" s="739"/>
      <c r="D37" s="745"/>
      <c r="E37" s="747"/>
      <c r="F37" s="747"/>
      <c r="G37" s="389" t="s">
        <v>1800</v>
      </c>
      <c r="H37" s="390" t="s">
        <v>1801</v>
      </c>
      <c r="I37" s="389" t="s">
        <v>1802</v>
      </c>
      <c r="J37" s="390" t="s">
        <v>1803</v>
      </c>
      <c r="K37" s="401">
        <f t="shared" si="0"/>
        <v>305000000</v>
      </c>
      <c r="L37" s="475">
        <f t="shared" si="34"/>
        <v>0</v>
      </c>
      <c r="M37" s="466"/>
      <c r="N37" s="466"/>
      <c r="O37" s="466"/>
      <c r="P37" s="466"/>
      <c r="Q37" s="466"/>
      <c r="R37" s="466"/>
      <c r="S37" s="482"/>
      <c r="T37" s="438">
        <f t="shared" si="35"/>
        <v>100000000</v>
      </c>
      <c r="U37" s="488"/>
      <c r="V37" s="464">
        <f t="shared" si="26"/>
        <v>0</v>
      </c>
      <c r="W37" s="464">
        <v>50000000</v>
      </c>
      <c r="X37" s="464">
        <v>50000000</v>
      </c>
      <c r="Y37" s="464">
        <f t="shared" si="46"/>
        <v>0</v>
      </c>
      <c r="Z37" s="464"/>
      <c r="AA37" s="481"/>
      <c r="AB37" s="438">
        <f t="shared" si="36"/>
        <v>100000000</v>
      </c>
      <c r="AC37" s="488">
        <f t="shared" si="45"/>
        <v>0</v>
      </c>
      <c r="AD37" s="464">
        <f t="shared" ref="AD37:AD43" si="47">+V37*1.05</f>
        <v>0</v>
      </c>
      <c r="AE37" s="464">
        <v>50000000</v>
      </c>
      <c r="AF37" s="464">
        <v>50000000</v>
      </c>
      <c r="AG37" s="464">
        <f t="shared" ref="AG37:AG43" si="48">+Y37*1.05</f>
        <v>0</v>
      </c>
      <c r="AH37" s="464">
        <f t="shared" si="40"/>
        <v>0</v>
      </c>
      <c r="AI37" s="481">
        <f t="shared" si="39"/>
        <v>0</v>
      </c>
      <c r="AJ37" s="438">
        <f t="shared" si="37"/>
        <v>105000000</v>
      </c>
      <c r="AK37" s="488">
        <f t="shared" si="17"/>
        <v>0</v>
      </c>
      <c r="AL37" s="464">
        <f t="shared" si="18"/>
        <v>0</v>
      </c>
      <c r="AM37" s="464">
        <f t="shared" si="19"/>
        <v>52500000</v>
      </c>
      <c r="AN37" s="464">
        <f t="shared" si="20"/>
        <v>52500000</v>
      </c>
      <c r="AO37" s="464">
        <f t="shared" si="21"/>
        <v>0</v>
      </c>
      <c r="AP37" s="464">
        <f t="shared" si="22"/>
        <v>0</v>
      </c>
      <c r="AQ37" s="464">
        <f t="shared" si="23"/>
        <v>0</v>
      </c>
    </row>
    <row r="38" spans="1:43" ht="19.899999999999999" thickBot="1">
      <c r="A38" s="753"/>
      <c r="B38" s="742"/>
      <c r="C38" s="739"/>
      <c r="D38" s="745"/>
      <c r="E38" s="739">
        <v>1702</v>
      </c>
      <c r="F38" s="739" t="s">
        <v>1768</v>
      </c>
      <c r="G38" s="389">
        <v>1702032</v>
      </c>
      <c r="H38" s="390" t="s">
        <v>549</v>
      </c>
      <c r="I38" s="389" t="s">
        <v>1019</v>
      </c>
      <c r="J38" s="390" t="s">
        <v>550</v>
      </c>
      <c r="K38" s="401">
        <f t="shared" si="0"/>
        <v>366775000</v>
      </c>
      <c r="L38" s="475">
        <f t="shared" si="34"/>
        <v>20000000</v>
      </c>
      <c r="M38" s="466"/>
      <c r="N38" s="466"/>
      <c r="O38" s="466"/>
      <c r="P38" s="466"/>
      <c r="Q38" s="466"/>
      <c r="R38" s="466"/>
      <c r="S38" s="482">
        <v>20000000</v>
      </c>
      <c r="T38" s="438">
        <f t="shared" si="35"/>
        <v>110000000</v>
      </c>
      <c r="U38" s="488">
        <v>10000000</v>
      </c>
      <c r="V38" s="464">
        <f t="shared" si="26"/>
        <v>0</v>
      </c>
      <c r="W38" s="464">
        <v>50000000</v>
      </c>
      <c r="X38" s="464">
        <f>+P38*1.05</f>
        <v>0</v>
      </c>
      <c r="Y38" s="464">
        <f t="shared" si="46"/>
        <v>0</v>
      </c>
      <c r="Z38" s="464"/>
      <c r="AA38" s="481">
        <v>50000000</v>
      </c>
      <c r="AB38" s="438">
        <f t="shared" si="36"/>
        <v>115500000</v>
      </c>
      <c r="AC38" s="488">
        <f t="shared" si="45"/>
        <v>10500000</v>
      </c>
      <c r="AD38" s="464">
        <f t="shared" si="47"/>
        <v>0</v>
      </c>
      <c r="AE38" s="464">
        <f t="shared" ref="AE38:AF43" si="49">+W38*1.05</f>
        <v>52500000</v>
      </c>
      <c r="AF38" s="464">
        <f t="shared" si="49"/>
        <v>0</v>
      </c>
      <c r="AG38" s="464">
        <f t="shared" si="48"/>
        <v>0</v>
      </c>
      <c r="AH38" s="464">
        <f t="shared" si="40"/>
        <v>0</v>
      </c>
      <c r="AI38" s="481">
        <f t="shared" si="39"/>
        <v>52500000</v>
      </c>
      <c r="AJ38" s="438">
        <f t="shared" si="37"/>
        <v>121275000</v>
      </c>
      <c r="AK38" s="488">
        <f t="shared" si="17"/>
        <v>11025000</v>
      </c>
      <c r="AL38" s="464">
        <f t="shared" si="18"/>
        <v>0</v>
      </c>
      <c r="AM38" s="464">
        <f t="shared" si="19"/>
        <v>55125000</v>
      </c>
      <c r="AN38" s="464">
        <f t="shared" si="20"/>
        <v>0</v>
      </c>
      <c r="AO38" s="464">
        <f t="shared" si="21"/>
        <v>0</v>
      </c>
      <c r="AP38" s="464">
        <f t="shared" si="22"/>
        <v>0</v>
      </c>
      <c r="AQ38" s="464">
        <f t="shared" si="23"/>
        <v>55125000</v>
      </c>
    </row>
    <row r="39" spans="1:43" ht="19.899999999999999" thickBot="1">
      <c r="A39" s="753"/>
      <c r="B39" s="742"/>
      <c r="C39" s="739"/>
      <c r="D39" s="745"/>
      <c r="E39" s="745"/>
      <c r="F39" s="745"/>
      <c r="G39" s="389">
        <v>1702009</v>
      </c>
      <c r="H39" s="390" t="s">
        <v>541</v>
      </c>
      <c r="I39" s="389" t="s">
        <v>1804</v>
      </c>
      <c r="J39" s="390" t="s">
        <v>1805</v>
      </c>
      <c r="K39" s="401">
        <f t="shared" si="0"/>
        <v>472875000</v>
      </c>
      <c r="L39" s="475">
        <f t="shared" si="34"/>
        <v>0</v>
      </c>
      <c r="M39" s="466"/>
      <c r="N39" s="466"/>
      <c r="O39" s="466"/>
      <c r="P39" s="466"/>
      <c r="Q39" s="466"/>
      <c r="R39" s="466"/>
      <c r="S39" s="482"/>
      <c r="T39" s="438">
        <f t="shared" si="35"/>
        <v>150000000</v>
      </c>
      <c r="U39" s="488"/>
      <c r="V39" s="464">
        <f t="shared" si="26"/>
        <v>0</v>
      </c>
      <c r="W39" s="464">
        <v>100000000</v>
      </c>
      <c r="X39" s="464">
        <f>+P39*1.05</f>
        <v>0</v>
      </c>
      <c r="Y39" s="464">
        <f t="shared" si="46"/>
        <v>0</v>
      </c>
      <c r="Z39" s="464"/>
      <c r="AA39" s="481">
        <v>50000000</v>
      </c>
      <c r="AB39" s="438">
        <f t="shared" si="36"/>
        <v>157500000</v>
      </c>
      <c r="AC39" s="488">
        <f t="shared" si="45"/>
        <v>0</v>
      </c>
      <c r="AD39" s="464">
        <f t="shared" si="47"/>
        <v>0</v>
      </c>
      <c r="AE39" s="464">
        <f t="shared" si="49"/>
        <v>105000000</v>
      </c>
      <c r="AF39" s="464">
        <f t="shared" si="49"/>
        <v>0</v>
      </c>
      <c r="AG39" s="464">
        <f t="shared" si="48"/>
        <v>0</v>
      </c>
      <c r="AH39" s="464">
        <f t="shared" si="40"/>
        <v>0</v>
      </c>
      <c r="AI39" s="481">
        <f t="shared" si="39"/>
        <v>52500000</v>
      </c>
      <c r="AJ39" s="438">
        <f t="shared" si="37"/>
        <v>165375000</v>
      </c>
      <c r="AK39" s="488">
        <f t="shared" si="17"/>
        <v>0</v>
      </c>
      <c r="AL39" s="464">
        <f t="shared" si="18"/>
        <v>0</v>
      </c>
      <c r="AM39" s="464">
        <f t="shared" si="19"/>
        <v>110250000</v>
      </c>
      <c r="AN39" s="464">
        <f t="shared" si="20"/>
        <v>0</v>
      </c>
      <c r="AO39" s="464">
        <f t="shared" si="21"/>
        <v>0</v>
      </c>
      <c r="AP39" s="464">
        <f t="shared" si="22"/>
        <v>0</v>
      </c>
      <c r="AQ39" s="464">
        <f t="shared" si="23"/>
        <v>55125000</v>
      </c>
    </row>
    <row r="40" spans="1:43" ht="19.899999999999999" thickBot="1">
      <c r="A40" s="753"/>
      <c r="B40" s="743"/>
      <c r="C40" s="732"/>
      <c r="D40" s="746"/>
      <c r="E40" s="746"/>
      <c r="F40" s="746"/>
      <c r="G40" s="396">
        <v>1702009</v>
      </c>
      <c r="H40" s="471" t="s">
        <v>541</v>
      </c>
      <c r="I40" s="389" t="s">
        <v>1806</v>
      </c>
      <c r="J40" s="390" t="s">
        <v>1807</v>
      </c>
      <c r="K40" s="401">
        <f t="shared" si="0"/>
        <v>573857500</v>
      </c>
      <c r="L40" s="479">
        <f t="shared" si="34"/>
        <v>60000000</v>
      </c>
      <c r="M40" s="466">
        <v>20000000</v>
      </c>
      <c r="N40" s="466"/>
      <c r="O40" s="466"/>
      <c r="P40" s="466"/>
      <c r="Q40" s="466"/>
      <c r="R40" s="466"/>
      <c r="S40" s="482">
        <v>40000000</v>
      </c>
      <c r="T40" s="438">
        <f t="shared" si="35"/>
        <v>163000000</v>
      </c>
      <c r="U40" s="488">
        <f>+M40*1.05</f>
        <v>21000000</v>
      </c>
      <c r="V40" s="464">
        <v>50000000</v>
      </c>
      <c r="W40" s="464">
        <f>+O40*1.05</f>
        <v>0</v>
      </c>
      <c r="X40" s="464">
        <v>50000000</v>
      </c>
      <c r="Y40" s="464">
        <f t="shared" si="46"/>
        <v>0</v>
      </c>
      <c r="Z40" s="464"/>
      <c r="AA40" s="481">
        <f>+S40*1.05</f>
        <v>42000000</v>
      </c>
      <c r="AB40" s="438">
        <f t="shared" si="36"/>
        <v>171150000</v>
      </c>
      <c r="AC40" s="488">
        <f t="shared" si="45"/>
        <v>22050000</v>
      </c>
      <c r="AD40" s="464">
        <f t="shared" si="47"/>
        <v>52500000</v>
      </c>
      <c r="AE40" s="464">
        <f t="shared" si="49"/>
        <v>0</v>
      </c>
      <c r="AF40" s="464">
        <f t="shared" si="49"/>
        <v>52500000</v>
      </c>
      <c r="AG40" s="464">
        <f t="shared" si="48"/>
        <v>0</v>
      </c>
      <c r="AH40" s="464">
        <f t="shared" si="40"/>
        <v>0</v>
      </c>
      <c r="AI40" s="481">
        <f t="shared" si="39"/>
        <v>44100000</v>
      </c>
      <c r="AJ40" s="438">
        <f t="shared" si="37"/>
        <v>179707500</v>
      </c>
      <c r="AK40" s="488">
        <f t="shared" si="17"/>
        <v>23152500</v>
      </c>
      <c r="AL40" s="464">
        <f t="shared" si="18"/>
        <v>55125000</v>
      </c>
      <c r="AM40" s="464">
        <f t="shared" si="19"/>
        <v>0</v>
      </c>
      <c r="AN40" s="464">
        <f t="shared" si="20"/>
        <v>55125000</v>
      </c>
      <c r="AO40" s="464">
        <f t="shared" si="21"/>
        <v>0</v>
      </c>
      <c r="AP40" s="464">
        <f t="shared" si="22"/>
        <v>0</v>
      </c>
      <c r="AQ40" s="464">
        <f t="shared" si="23"/>
        <v>46305000</v>
      </c>
    </row>
    <row r="41" spans="1:43" customFormat="1" ht="19.899999999999999" thickBot="1">
      <c r="A41" s="753"/>
      <c r="B41" s="748" t="s">
        <v>1808</v>
      </c>
      <c r="C41" s="750">
        <v>17</v>
      </c>
      <c r="D41" s="750" t="s">
        <v>1809</v>
      </c>
      <c r="E41" s="750">
        <v>1702</v>
      </c>
      <c r="F41" s="750" t="s">
        <v>1768</v>
      </c>
      <c r="G41" s="472">
        <v>1702007</v>
      </c>
      <c r="H41" s="387" t="s">
        <v>1022</v>
      </c>
      <c r="I41" s="386">
        <v>170200700</v>
      </c>
      <c r="J41" s="463" t="s">
        <v>1810</v>
      </c>
      <c r="K41" s="401">
        <f t="shared" si="0"/>
        <v>1847521863.7</v>
      </c>
      <c r="L41" s="479">
        <f t="shared" si="34"/>
        <v>300000000</v>
      </c>
      <c r="M41" s="466"/>
      <c r="N41" s="464"/>
      <c r="O41" s="464"/>
      <c r="P41" s="464"/>
      <c r="Q41" s="464"/>
      <c r="R41" s="464">
        <v>300000000</v>
      </c>
      <c r="S41" s="481"/>
      <c r="T41" s="438">
        <f t="shared" si="35"/>
        <v>0</v>
      </c>
      <c r="U41" s="488">
        <f>+M41*1.05</f>
        <v>0</v>
      </c>
      <c r="V41" s="464">
        <f>+N41*1.05</f>
        <v>0</v>
      </c>
      <c r="W41" s="464">
        <f>+O41*1.05</f>
        <v>0</v>
      </c>
      <c r="X41" s="464">
        <f>+P41*1.05</f>
        <v>0</v>
      </c>
      <c r="Y41" s="464">
        <f t="shared" si="46"/>
        <v>0</v>
      </c>
      <c r="Z41" s="464"/>
      <c r="AA41" s="481">
        <f>+S41*1.05</f>
        <v>0</v>
      </c>
      <c r="AB41" s="438">
        <f t="shared" si="36"/>
        <v>754888714</v>
      </c>
      <c r="AC41" s="488">
        <f t="shared" si="45"/>
        <v>0</v>
      </c>
      <c r="AD41" s="464">
        <f t="shared" si="47"/>
        <v>0</v>
      </c>
      <c r="AE41" s="464">
        <f t="shared" si="49"/>
        <v>0</v>
      </c>
      <c r="AF41" s="464">
        <f t="shared" si="49"/>
        <v>0</v>
      </c>
      <c r="AG41" s="464">
        <f t="shared" si="48"/>
        <v>0</v>
      </c>
      <c r="AH41" s="464">
        <v>754888714</v>
      </c>
      <c r="AI41" s="481">
        <f t="shared" si="39"/>
        <v>0</v>
      </c>
      <c r="AJ41" s="438">
        <f t="shared" si="37"/>
        <v>792633149.70000005</v>
      </c>
      <c r="AK41" s="488">
        <f t="shared" si="17"/>
        <v>0</v>
      </c>
      <c r="AL41" s="464">
        <f t="shared" si="18"/>
        <v>0</v>
      </c>
      <c r="AM41" s="464">
        <f t="shared" si="19"/>
        <v>0</v>
      </c>
      <c r="AN41" s="464">
        <f t="shared" si="20"/>
        <v>0</v>
      </c>
      <c r="AO41" s="464">
        <f t="shared" si="21"/>
        <v>0</v>
      </c>
      <c r="AP41" s="464">
        <f t="shared" si="22"/>
        <v>792633149.70000005</v>
      </c>
      <c r="AQ41" s="464">
        <f t="shared" si="23"/>
        <v>0</v>
      </c>
    </row>
    <row r="42" spans="1:43" customFormat="1" ht="19.899999999999999" thickBot="1">
      <c r="A42" s="753"/>
      <c r="B42" s="749"/>
      <c r="C42" s="751"/>
      <c r="D42" s="751"/>
      <c r="E42" s="751"/>
      <c r="F42" s="751"/>
      <c r="G42" s="392">
        <v>1702008</v>
      </c>
      <c r="H42" s="390" t="s">
        <v>539</v>
      </c>
      <c r="I42" s="389">
        <v>170200800</v>
      </c>
      <c r="J42" s="465" t="s">
        <v>540</v>
      </c>
      <c r="K42" s="401">
        <f t="shared" si="0"/>
        <v>462407175</v>
      </c>
      <c r="L42" s="479">
        <f t="shared" si="34"/>
        <v>52407175</v>
      </c>
      <c r="M42" s="466"/>
      <c r="N42" s="466"/>
      <c r="O42" s="466"/>
      <c r="P42" s="466"/>
      <c r="Q42" s="466"/>
      <c r="R42" s="466">
        <v>52407175</v>
      </c>
      <c r="S42" s="482"/>
      <c r="T42" s="438">
        <f t="shared" si="35"/>
        <v>0</v>
      </c>
      <c r="U42" s="488">
        <f>+M42*1.05</f>
        <v>0</v>
      </c>
      <c r="V42" s="464">
        <f>+N42*1.05</f>
        <v>0</v>
      </c>
      <c r="W42" s="464">
        <f>+O42*1.05</f>
        <v>0</v>
      </c>
      <c r="X42" s="464">
        <f>+P42*1.05</f>
        <v>0</v>
      </c>
      <c r="Y42" s="464">
        <f t="shared" si="46"/>
        <v>0</v>
      </c>
      <c r="Z42" s="464"/>
      <c r="AA42" s="481">
        <f>+S42*1.05</f>
        <v>0</v>
      </c>
      <c r="AB42" s="438">
        <f t="shared" si="36"/>
        <v>200000000</v>
      </c>
      <c r="AC42" s="488">
        <f t="shared" si="45"/>
        <v>0</v>
      </c>
      <c r="AD42" s="464">
        <f t="shared" si="47"/>
        <v>0</v>
      </c>
      <c r="AE42" s="464">
        <f t="shared" si="49"/>
        <v>0</v>
      </c>
      <c r="AF42" s="464">
        <f t="shared" si="49"/>
        <v>0</v>
      </c>
      <c r="AG42" s="464">
        <f t="shared" si="48"/>
        <v>0</v>
      </c>
      <c r="AH42" s="464">
        <v>200000000</v>
      </c>
      <c r="AI42" s="481">
        <f t="shared" si="39"/>
        <v>0</v>
      </c>
      <c r="AJ42" s="438">
        <f t="shared" si="37"/>
        <v>210000000</v>
      </c>
      <c r="AK42" s="488">
        <f t="shared" si="17"/>
        <v>0</v>
      </c>
      <c r="AL42" s="464">
        <f t="shared" si="18"/>
        <v>0</v>
      </c>
      <c r="AM42" s="464">
        <f t="shared" si="19"/>
        <v>0</v>
      </c>
      <c r="AN42" s="464">
        <f t="shared" si="20"/>
        <v>0</v>
      </c>
      <c r="AO42" s="464">
        <f t="shared" si="21"/>
        <v>0</v>
      </c>
      <c r="AP42" s="464">
        <f t="shared" si="22"/>
        <v>210000000</v>
      </c>
      <c r="AQ42" s="464">
        <f t="shared" si="23"/>
        <v>0</v>
      </c>
    </row>
    <row r="43" spans="1:43" customFormat="1" ht="19.899999999999999" thickBot="1">
      <c r="A43" s="753"/>
      <c r="B43" s="749"/>
      <c r="C43" s="751"/>
      <c r="D43" s="751"/>
      <c r="E43" s="751"/>
      <c r="F43" s="751"/>
      <c r="G43" s="473">
        <v>1702036</v>
      </c>
      <c r="H43" s="390" t="s">
        <v>1811</v>
      </c>
      <c r="I43" s="389">
        <v>170203600</v>
      </c>
      <c r="J43" s="465" t="s">
        <v>1812</v>
      </c>
      <c r="K43" s="401">
        <f t="shared" si="0"/>
        <v>550756250</v>
      </c>
      <c r="L43" s="478">
        <f t="shared" si="34"/>
        <v>70000000</v>
      </c>
      <c r="M43" s="466">
        <v>20000000</v>
      </c>
      <c r="N43" s="466"/>
      <c r="O43" s="466">
        <v>50000000</v>
      </c>
      <c r="P43" s="466"/>
      <c r="Q43" s="466"/>
      <c r="R43" s="466"/>
      <c r="S43" s="482"/>
      <c r="T43" s="438">
        <f t="shared" si="35"/>
        <v>152500000</v>
      </c>
      <c r="U43" s="488">
        <v>50000000</v>
      </c>
      <c r="V43" s="464">
        <v>50000000</v>
      </c>
      <c r="W43" s="464">
        <f>+O43*1.05</f>
        <v>52500000</v>
      </c>
      <c r="X43" s="464">
        <f>+P43*1.05</f>
        <v>0</v>
      </c>
      <c r="Y43" s="464">
        <f t="shared" si="46"/>
        <v>0</v>
      </c>
      <c r="Z43" s="464"/>
      <c r="AA43" s="481">
        <f>+S43*1.05</f>
        <v>0</v>
      </c>
      <c r="AB43" s="438">
        <f t="shared" si="36"/>
        <v>160125000</v>
      </c>
      <c r="AC43" s="488">
        <f t="shared" si="45"/>
        <v>52500000</v>
      </c>
      <c r="AD43" s="464">
        <f t="shared" si="47"/>
        <v>52500000</v>
      </c>
      <c r="AE43" s="464">
        <f t="shared" si="49"/>
        <v>55125000</v>
      </c>
      <c r="AF43" s="464">
        <f t="shared" si="49"/>
        <v>0</v>
      </c>
      <c r="AG43" s="464">
        <f t="shared" si="48"/>
        <v>0</v>
      </c>
      <c r="AH43" s="464">
        <f>+Z43*1.05</f>
        <v>0</v>
      </c>
      <c r="AI43" s="481">
        <f t="shared" si="39"/>
        <v>0</v>
      </c>
      <c r="AJ43" s="438">
        <f t="shared" si="37"/>
        <v>168131250</v>
      </c>
      <c r="AK43" s="488">
        <f t="shared" si="17"/>
        <v>55125000</v>
      </c>
      <c r="AL43" s="464">
        <f t="shared" si="18"/>
        <v>55125000</v>
      </c>
      <c r="AM43" s="464">
        <f t="shared" si="19"/>
        <v>57881250</v>
      </c>
      <c r="AN43" s="464">
        <f t="shared" si="20"/>
        <v>0</v>
      </c>
      <c r="AO43" s="464">
        <f t="shared" si="21"/>
        <v>0</v>
      </c>
      <c r="AP43" s="464">
        <f t="shared" si="22"/>
        <v>0</v>
      </c>
      <c r="AQ43" s="464">
        <f t="shared" si="23"/>
        <v>0</v>
      </c>
    </row>
    <row r="44" spans="1:43" s="493" customFormat="1" ht="10.9" thickBot="1">
      <c r="A44" s="737" t="s">
        <v>1813</v>
      </c>
      <c r="B44" s="738"/>
      <c r="C44" s="738"/>
      <c r="D44" s="738"/>
      <c r="E44" s="738"/>
      <c r="F44" s="738"/>
      <c r="G44" s="738"/>
      <c r="H44" s="738"/>
      <c r="I44" s="738"/>
      <c r="J44" s="738"/>
      <c r="K44" s="475">
        <f t="shared" ref="K44:AQ44" si="50">SUM(K2:K43)</f>
        <v>15872392788.700001</v>
      </c>
      <c r="L44" s="475">
        <f t="shared" si="50"/>
        <v>2487407175</v>
      </c>
      <c r="M44" s="475">
        <f t="shared" si="50"/>
        <v>515000000</v>
      </c>
      <c r="N44" s="475">
        <f t="shared" si="50"/>
        <v>100000000</v>
      </c>
      <c r="O44" s="475">
        <f t="shared" si="50"/>
        <v>250000000</v>
      </c>
      <c r="P44" s="475">
        <f t="shared" si="50"/>
        <v>420000000</v>
      </c>
      <c r="Q44" s="475">
        <f t="shared" si="50"/>
        <v>0</v>
      </c>
      <c r="R44" s="475">
        <f t="shared" si="50"/>
        <v>552407175</v>
      </c>
      <c r="S44" s="491">
        <f t="shared" si="50"/>
        <v>650000000</v>
      </c>
      <c r="T44" s="490">
        <f t="shared" si="50"/>
        <v>3415500000</v>
      </c>
      <c r="U44" s="492">
        <f t="shared" si="50"/>
        <v>930000000</v>
      </c>
      <c r="V44" s="475">
        <f t="shared" si="50"/>
        <v>205000000</v>
      </c>
      <c r="W44" s="475">
        <f t="shared" si="50"/>
        <v>560000000</v>
      </c>
      <c r="X44" s="475">
        <f t="shared" si="50"/>
        <v>620000000</v>
      </c>
      <c r="Y44" s="475">
        <f t="shared" si="50"/>
        <v>0</v>
      </c>
      <c r="Z44" s="475">
        <f t="shared" si="50"/>
        <v>0</v>
      </c>
      <c r="AA44" s="491">
        <f t="shared" si="50"/>
        <v>1100500000</v>
      </c>
      <c r="AB44" s="490">
        <f t="shared" si="50"/>
        <v>4863163714</v>
      </c>
      <c r="AC44" s="492">
        <f t="shared" si="50"/>
        <v>703500000</v>
      </c>
      <c r="AD44" s="475">
        <f t="shared" si="50"/>
        <v>215250000</v>
      </c>
      <c r="AE44" s="475">
        <f t="shared" si="50"/>
        <v>585500000</v>
      </c>
      <c r="AF44" s="475">
        <f t="shared" si="50"/>
        <v>648500000</v>
      </c>
      <c r="AG44" s="475">
        <f t="shared" si="50"/>
        <v>0</v>
      </c>
      <c r="AH44" s="475">
        <f t="shared" si="50"/>
        <v>1554888714</v>
      </c>
      <c r="AI44" s="491">
        <f t="shared" si="50"/>
        <v>1155525000</v>
      </c>
      <c r="AJ44" s="490">
        <f t="shared" si="50"/>
        <v>5106321899.6999998</v>
      </c>
      <c r="AK44" s="492">
        <f t="shared" si="50"/>
        <v>738675000</v>
      </c>
      <c r="AL44" s="475">
        <f t="shared" si="50"/>
        <v>226012500</v>
      </c>
      <c r="AM44" s="475">
        <f t="shared" si="50"/>
        <v>614775000</v>
      </c>
      <c r="AN44" s="475">
        <f t="shared" si="50"/>
        <v>680925000</v>
      </c>
      <c r="AO44" s="475">
        <f t="shared" si="50"/>
        <v>0</v>
      </c>
      <c r="AP44" s="475">
        <f t="shared" si="50"/>
        <v>1632633149.7</v>
      </c>
      <c r="AQ44" s="475">
        <f t="shared" si="50"/>
        <v>1213301250</v>
      </c>
    </row>
  </sheetData>
  <mergeCells count="40">
    <mergeCell ref="E41:E43"/>
    <mergeCell ref="F41:F43"/>
    <mergeCell ref="A19:A43"/>
    <mergeCell ref="A2:A18"/>
    <mergeCell ref="D9:D13"/>
    <mergeCell ref="E9:E11"/>
    <mergeCell ref="F14:F17"/>
    <mergeCell ref="E19:E27"/>
    <mergeCell ref="F19:F27"/>
    <mergeCell ref="C28:C31"/>
    <mergeCell ref="D28:D31"/>
    <mergeCell ref="B2:B13"/>
    <mergeCell ref="C2:C8"/>
    <mergeCell ref="D2:D8"/>
    <mergeCell ref="E2:E8"/>
    <mergeCell ref="F2:F8"/>
    <mergeCell ref="A44:J44"/>
    <mergeCell ref="E28:E31"/>
    <mergeCell ref="F28:F31"/>
    <mergeCell ref="B32:B40"/>
    <mergeCell ref="C32:C40"/>
    <mergeCell ref="D32:D40"/>
    <mergeCell ref="E32:E37"/>
    <mergeCell ref="F32:F37"/>
    <mergeCell ref="E38:E40"/>
    <mergeCell ref="F38:F40"/>
    <mergeCell ref="B41:B43"/>
    <mergeCell ref="C41:C43"/>
    <mergeCell ref="D41:D43"/>
    <mergeCell ref="B19:B31"/>
    <mergeCell ref="C19:C27"/>
    <mergeCell ref="D19:D27"/>
    <mergeCell ref="C9:C13"/>
    <mergeCell ref="F9:F11"/>
    <mergeCell ref="E12:E13"/>
    <mergeCell ref="F12:F13"/>
    <mergeCell ref="B14:B18"/>
    <mergeCell ref="C14:C17"/>
    <mergeCell ref="D14:D17"/>
    <mergeCell ref="E14:E17"/>
  </mergeCells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65"/>
  <sheetViews>
    <sheetView view="pageBreakPreview" zoomScaleNormal="100" zoomScaleSheetLayoutView="100" workbookViewId="0">
      <selection activeCell="O11" sqref="O11"/>
    </sheetView>
  </sheetViews>
  <sheetFormatPr defaultColWidth="11.42578125" defaultRowHeight="9.6"/>
  <cols>
    <col min="1" max="1" width="11.28515625" style="239" customWidth="1"/>
    <col min="2" max="2" width="11.7109375" style="240" customWidth="1"/>
    <col min="3" max="3" width="6.28515625" style="241" customWidth="1"/>
    <col min="4" max="4" width="7.140625" style="240" customWidth="1"/>
    <col min="5" max="5" width="11.140625" style="241" customWidth="1"/>
    <col min="6" max="6" width="13.140625" style="242" customWidth="1"/>
    <col min="7" max="7" width="8.7109375" style="241" customWidth="1"/>
    <col min="8" max="8" width="26.85546875" style="240" customWidth="1"/>
    <col min="9" max="9" width="8.7109375" style="241" customWidth="1"/>
    <col min="10" max="10" width="24.85546875" style="240" customWidth="1"/>
    <col min="11" max="11" width="14.140625" style="529" customWidth="1"/>
    <col min="12" max="12" width="14.140625" style="444" customWidth="1"/>
    <col min="13" max="13" width="10.85546875" style="246" customWidth="1"/>
    <col min="14" max="15" width="9.7109375" style="246" customWidth="1"/>
    <col min="16" max="18" width="10.7109375" style="246" customWidth="1"/>
    <col min="19" max="19" width="14.42578125" style="444" customWidth="1"/>
    <col min="20" max="20" width="11.42578125" style="246" customWidth="1"/>
    <col min="21" max="24" width="10.7109375" style="246" customWidth="1"/>
    <col min="25" max="25" width="11.42578125" style="246" customWidth="1"/>
    <col min="26" max="26" width="12.28515625" style="444" customWidth="1"/>
    <col min="27" max="27" width="11.42578125" style="246" customWidth="1"/>
    <col min="28" max="29" width="10.7109375" style="246" customWidth="1"/>
    <col min="30" max="30" width="10.85546875" style="246" customWidth="1"/>
    <col min="31" max="31" width="11" style="246" customWidth="1"/>
    <col min="32" max="32" width="12.7109375" style="246" customWidth="1"/>
    <col min="33" max="33" width="14.7109375" style="444" bestFit="1" customWidth="1"/>
    <col min="34" max="34" width="11.42578125" style="246" bestFit="1"/>
    <col min="35" max="36" width="10.7109375" style="246" bestFit="1" customWidth="1"/>
    <col min="37" max="37" width="11.140625" style="246" customWidth="1"/>
    <col min="38" max="38" width="10.85546875" style="246" customWidth="1"/>
    <col min="39" max="39" width="11.42578125" style="246" bestFit="1"/>
    <col min="40" max="16384" width="11.42578125" style="236"/>
  </cols>
  <sheetData>
    <row r="1" spans="1:39" s="523" customFormat="1" ht="48.6" thickBot="1">
      <c r="A1" s="251" t="s">
        <v>1719</v>
      </c>
      <c r="B1" s="251" t="s">
        <v>1720</v>
      </c>
      <c r="C1" s="251" t="s">
        <v>1286</v>
      </c>
      <c r="D1" s="251" t="s">
        <v>1287</v>
      </c>
      <c r="E1" s="251" t="s">
        <v>1174</v>
      </c>
      <c r="F1" s="251" t="s">
        <v>1288</v>
      </c>
      <c r="G1" s="250" t="s">
        <v>140</v>
      </c>
      <c r="H1" s="251" t="s">
        <v>1176</v>
      </c>
      <c r="I1" s="250" t="s">
        <v>143</v>
      </c>
      <c r="J1" s="307" t="s">
        <v>1289</v>
      </c>
      <c r="K1" s="268" t="s">
        <v>1528</v>
      </c>
      <c r="L1" s="266" t="s">
        <v>1528</v>
      </c>
      <c r="M1" s="267" t="s">
        <v>1292</v>
      </c>
      <c r="N1" s="266" t="s">
        <v>1297</v>
      </c>
      <c r="O1" s="266" t="s">
        <v>1298</v>
      </c>
      <c r="P1" s="266" t="s">
        <v>1300</v>
      </c>
      <c r="Q1" s="266" t="s">
        <v>1301</v>
      </c>
      <c r="R1" s="268" t="s">
        <v>1303</v>
      </c>
      <c r="S1" s="266" t="s">
        <v>1530</v>
      </c>
      <c r="T1" s="267" t="s">
        <v>1305</v>
      </c>
      <c r="U1" s="266" t="s">
        <v>1310</v>
      </c>
      <c r="V1" s="266" t="s">
        <v>1311</v>
      </c>
      <c r="W1" s="266" t="s">
        <v>1313</v>
      </c>
      <c r="X1" s="266" t="s">
        <v>1314</v>
      </c>
      <c r="Y1" s="268" t="s">
        <v>1316</v>
      </c>
      <c r="Z1" s="266" t="s">
        <v>1532</v>
      </c>
      <c r="AA1" s="267" t="s">
        <v>1318</v>
      </c>
      <c r="AB1" s="266" t="s">
        <v>1323</v>
      </c>
      <c r="AC1" s="266" t="s">
        <v>1324</v>
      </c>
      <c r="AD1" s="266" t="s">
        <v>1326</v>
      </c>
      <c r="AE1" s="266" t="s">
        <v>1327</v>
      </c>
      <c r="AF1" s="268" t="s">
        <v>1329</v>
      </c>
      <c r="AG1" s="266" t="s">
        <v>1534</v>
      </c>
      <c r="AH1" s="267" t="s">
        <v>1331</v>
      </c>
      <c r="AI1" s="266" t="s">
        <v>1336</v>
      </c>
      <c r="AJ1" s="266" t="s">
        <v>1337</v>
      </c>
      <c r="AK1" s="266" t="s">
        <v>1339</v>
      </c>
      <c r="AL1" s="266" t="s">
        <v>1340</v>
      </c>
      <c r="AM1" s="266" t="s">
        <v>1342</v>
      </c>
    </row>
    <row r="2" spans="1:39" s="248" customFormat="1" ht="28.9">
      <c r="A2" s="757" t="s">
        <v>1814</v>
      </c>
      <c r="B2" s="724" t="s">
        <v>1815</v>
      </c>
      <c r="C2" s="724">
        <v>45</v>
      </c>
      <c r="D2" s="724" t="s">
        <v>1459</v>
      </c>
      <c r="E2" s="374">
        <v>4501</v>
      </c>
      <c r="F2" s="374" t="s">
        <v>1470</v>
      </c>
      <c r="G2" s="374">
        <v>4501013</v>
      </c>
      <c r="H2" s="375" t="s">
        <v>627</v>
      </c>
      <c r="I2" s="374" t="s">
        <v>1074</v>
      </c>
      <c r="J2" s="508" t="s">
        <v>628</v>
      </c>
      <c r="K2" s="524">
        <f>+L2+S2+Z2+AG2</f>
        <v>2005135000</v>
      </c>
      <c r="L2" s="438">
        <f t="shared" ref="L2:L64" si="0">SUM(M2:R2)</f>
        <v>700000000</v>
      </c>
      <c r="M2" s="484">
        <v>500000000</v>
      </c>
      <c r="N2" s="449"/>
      <c r="O2" s="449">
        <v>200000000</v>
      </c>
      <c r="P2" s="449"/>
      <c r="Q2" s="449"/>
      <c r="R2" s="457"/>
      <c r="S2" s="438">
        <f t="shared" ref="S2:S64" si="1">SUM(T2:Y2)</f>
        <v>414000000</v>
      </c>
      <c r="T2" s="484">
        <v>200000000</v>
      </c>
      <c r="U2" s="449">
        <f t="shared" ref="T2:Y32" si="2">+N2*1.07</f>
        <v>0</v>
      </c>
      <c r="V2" s="449">
        <f t="shared" si="2"/>
        <v>214000000</v>
      </c>
      <c r="W2" s="449">
        <f t="shared" si="2"/>
        <v>0</v>
      </c>
      <c r="X2" s="449">
        <f t="shared" si="2"/>
        <v>0</v>
      </c>
      <c r="Y2" s="457">
        <f t="shared" si="2"/>
        <v>0</v>
      </c>
      <c r="Z2" s="438">
        <f t="shared" ref="Z2:Z64" si="3">SUM(AA2:AF2)</f>
        <v>434700000</v>
      </c>
      <c r="AA2" s="484">
        <f>+T2*1.05</f>
        <v>210000000</v>
      </c>
      <c r="AB2" s="449">
        <f t="shared" ref="AB2:AB64" si="4">+U2*1.05</f>
        <v>0</v>
      </c>
      <c r="AC2" s="449">
        <f t="shared" ref="AC2:AC64" si="5">+V2*1.05</f>
        <v>224700000</v>
      </c>
      <c r="AD2" s="449">
        <f t="shared" ref="AD2:AD64" si="6">+W2*1.05</f>
        <v>0</v>
      </c>
      <c r="AE2" s="449">
        <f t="shared" ref="AE2:AE64" si="7">+X2*1.05</f>
        <v>0</v>
      </c>
      <c r="AF2" s="457">
        <f t="shared" ref="AF2:AF64" si="8">+Y2*1.05</f>
        <v>0</v>
      </c>
      <c r="AG2" s="438">
        <f t="shared" ref="AG2:AG64" si="9">SUM(AH2:AM2)</f>
        <v>456435000</v>
      </c>
      <c r="AH2" s="484">
        <f>+AA2*1.05</f>
        <v>220500000</v>
      </c>
      <c r="AI2" s="449">
        <f t="shared" ref="AI2:AI64" si="10">+AB2*1.05</f>
        <v>0</v>
      </c>
      <c r="AJ2" s="449">
        <f t="shared" ref="AJ2:AJ64" si="11">+AC2*1.05</f>
        <v>235935000</v>
      </c>
      <c r="AK2" s="449">
        <f t="shared" ref="AK2:AK64" si="12">+AD2*1.05</f>
        <v>0</v>
      </c>
      <c r="AL2" s="449">
        <f t="shared" ref="AL2:AL64" si="13">+AE2*1.05</f>
        <v>0</v>
      </c>
      <c r="AM2" s="454">
        <f t="shared" ref="AM2:AM64" si="14">+AF2*1.05</f>
        <v>0</v>
      </c>
    </row>
    <row r="3" spans="1:39" ht="14.45" customHeight="1">
      <c r="A3" s="758"/>
      <c r="B3" s="725"/>
      <c r="C3" s="725"/>
      <c r="D3" s="725"/>
      <c r="E3" s="725" t="s">
        <v>1121</v>
      </c>
      <c r="F3" s="725" t="s">
        <v>1816</v>
      </c>
      <c r="G3" s="494" t="s">
        <v>1817</v>
      </c>
      <c r="H3" s="495" t="s">
        <v>1818</v>
      </c>
      <c r="I3" s="494" t="s">
        <v>1819</v>
      </c>
      <c r="J3" s="509" t="s">
        <v>436</v>
      </c>
      <c r="K3" s="525">
        <f t="shared" ref="K3" si="15">+L3+S3+Z3+AG3</f>
        <v>6528237500</v>
      </c>
      <c r="L3" s="440">
        <f t="shared" ref="L3" si="16">SUM(M3:R3)</f>
        <v>1500000000</v>
      </c>
      <c r="M3" s="485">
        <v>1000000000</v>
      </c>
      <c r="N3" s="450">
        <v>300000000</v>
      </c>
      <c r="O3" s="450">
        <v>200000000</v>
      </c>
      <c r="P3" s="450"/>
      <c r="Q3" s="450"/>
      <c r="R3" s="458"/>
      <c r="S3" s="440">
        <f t="shared" ref="S3" si="17">SUM(T3:Y3)</f>
        <v>1595000000</v>
      </c>
      <c r="T3" s="485">
        <f t="shared" ref="T3" si="18">+M3*1.07</f>
        <v>1070000000.0000001</v>
      </c>
      <c r="U3" s="450">
        <f t="shared" ref="U3:U23" si="19">+N3*1.05</f>
        <v>315000000</v>
      </c>
      <c r="V3" s="450">
        <f t="shared" ref="V3:V23" si="20">+O3*1.05</f>
        <v>210000000</v>
      </c>
      <c r="W3" s="450">
        <f t="shared" ref="W3:W23" si="21">+P3*1.05</f>
        <v>0</v>
      </c>
      <c r="X3" s="450">
        <f t="shared" ref="X3:X23" si="22">+Q3*1.05</f>
        <v>0</v>
      </c>
      <c r="Y3" s="458">
        <f t="shared" ref="Y3:Y23" si="23">+R3*1.05</f>
        <v>0</v>
      </c>
      <c r="Z3" s="440">
        <f t="shared" ref="Z3" si="24">SUM(AA3:AF3)</f>
        <v>1674750000.0000002</v>
      </c>
      <c r="AA3" s="485">
        <f t="shared" ref="AA3:AA64" si="25">+T3*1.05</f>
        <v>1123500000.0000002</v>
      </c>
      <c r="AB3" s="450">
        <f t="shared" si="4"/>
        <v>330750000</v>
      </c>
      <c r="AC3" s="450">
        <f t="shared" si="5"/>
        <v>220500000</v>
      </c>
      <c r="AD3" s="450">
        <f t="shared" si="6"/>
        <v>0</v>
      </c>
      <c r="AE3" s="450">
        <f t="shared" si="7"/>
        <v>0</v>
      </c>
      <c r="AF3" s="458">
        <f t="shared" si="8"/>
        <v>0</v>
      </c>
      <c r="AG3" s="440">
        <f t="shared" ref="AG3" si="26">SUM(AH3:AM3)</f>
        <v>1758487500.0000002</v>
      </c>
      <c r="AH3" s="485">
        <f t="shared" ref="AH3:AH64" si="27">+AA3*1.05</f>
        <v>1179675000.0000002</v>
      </c>
      <c r="AI3" s="450">
        <f t="shared" si="10"/>
        <v>347287500</v>
      </c>
      <c r="AJ3" s="450">
        <f t="shared" si="11"/>
        <v>231525000</v>
      </c>
      <c r="AK3" s="450">
        <f t="shared" si="12"/>
        <v>0</v>
      </c>
      <c r="AL3" s="450">
        <f t="shared" si="13"/>
        <v>0</v>
      </c>
      <c r="AM3" s="455">
        <f t="shared" si="14"/>
        <v>0</v>
      </c>
    </row>
    <row r="4" spans="1:39" ht="14.45" customHeight="1">
      <c r="A4" s="758"/>
      <c r="B4" s="725"/>
      <c r="C4" s="725"/>
      <c r="D4" s="725"/>
      <c r="E4" s="725"/>
      <c r="F4" s="725"/>
      <c r="G4" s="494" t="s">
        <v>1122</v>
      </c>
      <c r="H4" s="495" t="s">
        <v>695</v>
      </c>
      <c r="I4" s="494" t="s">
        <v>1124</v>
      </c>
      <c r="J4" s="509" t="s">
        <v>1125</v>
      </c>
      <c r="K4" s="525">
        <f t="shared" ref="K4:K64" si="28">+L4+S4+Z4+AG4</f>
        <v>477896750</v>
      </c>
      <c r="L4" s="440">
        <f t="shared" si="0"/>
        <v>110000000</v>
      </c>
      <c r="M4" s="485">
        <v>60000000</v>
      </c>
      <c r="N4" s="450">
        <v>50000000</v>
      </c>
      <c r="O4" s="450"/>
      <c r="P4" s="450"/>
      <c r="Q4" s="450"/>
      <c r="R4" s="458"/>
      <c r="S4" s="440">
        <f t="shared" si="1"/>
        <v>116700000</v>
      </c>
      <c r="T4" s="485">
        <f t="shared" si="2"/>
        <v>64200000.000000007</v>
      </c>
      <c r="U4" s="450">
        <f t="shared" si="19"/>
        <v>52500000</v>
      </c>
      <c r="V4" s="450">
        <f t="shared" si="20"/>
        <v>0</v>
      </c>
      <c r="W4" s="450">
        <f t="shared" si="21"/>
        <v>0</v>
      </c>
      <c r="X4" s="450">
        <f t="shared" si="22"/>
        <v>0</v>
      </c>
      <c r="Y4" s="458">
        <f t="shared" si="23"/>
        <v>0</v>
      </c>
      <c r="Z4" s="440">
        <f t="shared" si="3"/>
        <v>122535000.00000001</v>
      </c>
      <c r="AA4" s="485">
        <f t="shared" si="25"/>
        <v>67410000.000000015</v>
      </c>
      <c r="AB4" s="450">
        <f t="shared" si="4"/>
        <v>55125000</v>
      </c>
      <c r="AC4" s="450">
        <f t="shared" si="5"/>
        <v>0</v>
      </c>
      <c r="AD4" s="450">
        <f t="shared" si="6"/>
        <v>0</v>
      </c>
      <c r="AE4" s="450">
        <f t="shared" si="7"/>
        <v>0</v>
      </c>
      <c r="AF4" s="458">
        <f t="shared" si="8"/>
        <v>0</v>
      </c>
      <c r="AG4" s="440">
        <f t="shared" si="9"/>
        <v>128661750.00000001</v>
      </c>
      <c r="AH4" s="485">
        <f t="shared" si="27"/>
        <v>70780500.000000015</v>
      </c>
      <c r="AI4" s="450">
        <f t="shared" si="10"/>
        <v>57881250</v>
      </c>
      <c r="AJ4" s="450">
        <f t="shared" si="11"/>
        <v>0</v>
      </c>
      <c r="AK4" s="450">
        <f t="shared" si="12"/>
        <v>0</v>
      </c>
      <c r="AL4" s="450">
        <f t="shared" si="13"/>
        <v>0</v>
      </c>
      <c r="AM4" s="455">
        <f t="shared" si="14"/>
        <v>0</v>
      </c>
    </row>
    <row r="5" spans="1:39" ht="10.15" customHeight="1">
      <c r="A5" s="758"/>
      <c r="B5" s="725"/>
      <c r="C5" s="725"/>
      <c r="D5" s="725"/>
      <c r="E5" s="725"/>
      <c r="F5" s="725"/>
      <c r="G5" s="494" t="s">
        <v>1140</v>
      </c>
      <c r="H5" s="495" t="s">
        <v>1141</v>
      </c>
      <c r="I5" s="494" t="s">
        <v>1820</v>
      </c>
      <c r="J5" s="509" t="s">
        <v>1821</v>
      </c>
      <c r="K5" s="525">
        <f t="shared" si="28"/>
        <v>302200000</v>
      </c>
      <c r="L5" s="440">
        <f t="shared" si="0"/>
        <v>50000000</v>
      </c>
      <c r="M5" s="485">
        <v>50000000</v>
      </c>
      <c r="N5" s="450"/>
      <c r="O5" s="450"/>
      <c r="P5" s="450"/>
      <c r="Q5" s="450"/>
      <c r="R5" s="458"/>
      <c r="S5" s="440">
        <f t="shared" si="1"/>
        <v>80000000</v>
      </c>
      <c r="T5" s="485">
        <v>80000000</v>
      </c>
      <c r="U5" s="450">
        <f t="shared" si="19"/>
        <v>0</v>
      </c>
      <c r="V5" s="450">
        <f t="shared" si="20"/>
        <v>0</v>
      </c>
      <c r="W5" s="450">
        <f t="shared" si="21"/>
        <v>0</v>
      </c>
      <c r="X5" s="450">
        <f t="shared" si="22"/>
        <v>0</v>
      </c>
      <c r="Y5" s="458">
        <f t="shared" si="23"/>
        <v>0</v>
      </c>
      <c r="Z5" s="440">
        <f t="shared" si="3"/>
        <v>84000000</v>
      </c>
      <c r="AA5" s="485">
        <f t="shared" si="25"/>
        <v>84000000</v>
      </c>
      <c r="AB5" s="450">
        <f t="shared" si="4"/>
        <v>0</v>
      </c>
      <c r="AC5" s="450">
        <f t="shared" si="5"/>
        <v>0</v>
      </c>
      <c r="AD5" s="450">
        <f t="shared" si="6"/>
        <v>0</v>
      </c>
      <c r="AE5" s="450">
        <f t="shared" si="7"/>
        <v>0</v>
      </c>
      <c r="AF5" s="458">
        <f t="shared" si="8"/>
        <v>0</v>
      </c>
      <c r="AG5" s="440">
        <f t="shared" si="9"/>
        <v>88200000</v>
      </c>
      <c r="AH5" s="485">
        <f t="shared" si="27"/>
        <v>88200000</v>
      </c>
      <c r="AI5" s="450">
        <f t="shared" si="10"/>
        <v>0</v>
      </c>
      <c r="AJ5" s="450">
        <f t="shared" si="11"/>
        <v>0</v>
      </c>
      <c r="AK5" s="450">
        <f t="shared" si="12"/>
        <v>0</v>
      </c>
      <c r="AL5" s="450">
        <f t="shared" si="13"/>
        <v>0</v>
      </c>
      <c r="AM5" s="455">
        <f t="shared" si="14"/>
        <v>0</v>
      </c>
    </row>
    <row r="6" spans="1:39" ht="14.45" customHeight="1">
      <c r="A6" s="758"/>
      <c r="B6" s="725"/>
      <c r="C6" s="725"/>
      <c r="D6" s="725"/>
      <c r="E6" s="725"/>
      <c r="F6" s="725"/>
      <c r="G6" s="494" t="s">
        <v>1140</v>
      </c>
      <c r="H6" s="495" t="s">
        <v>1141</v>
      </c>
      <c r="I6" s="494" t="s">
        <v>1142</v>
      </c>
      <c r="J6" s="509" t="s">
        <v>1143</v>
      </c>
      <c r="K6" s="525">
        <f t="shared" si="28"/>
        <v>472875000</v>
      </c>
      <c r="L6" s="440">
        <f t="shared" si="0"/>
        <v>0</v>
      </c>
      <c r="M6" s="485"/>
      <c r="N6" s="450"/>
      <c r="O6" s="450"/>
      <c r="P6" s="450"/>
      <c r="Q6" s="450"/>
      <c r="R6" s="458"/>
      <c r="S6" s="440">
        <f t="shared" si="1"/>
        <v>150000000</v>
      </c>
      <c r="T6" s="485">
        <v>150000000</v>
      </c>
      <c r="U6" s="450">
        <f t="shared" si="19"/>
        <v>0</v>
      </c>
      <c r="V6" s="450">
        <f t="shared" si="20"/>
        <v>0</v>
      </c>
      <c r="W6" s="450">
        <f t="shared" si="21"/>
        <v>0</v>
      </c>
      <c r="X6" s="450">
        <f t="shared" si="22"/>
        <v>0</v>
      </c>
      <c r="Y6" s="458">
        <f t="shared" si="23"/>
        <v>0</v>
      </c>
      <c r="Z6" s="440">
        <f t="shared" si="3"/>
        <v>157500000</v>
      </c>
      <c r="AA6" s="485">
        <f t="shared" si="25"/>
        <v>157500000</v>
      </c>
      <c r="AB6" s="450">
        <f t="shared" si="4"/>
        <v>0</v>
      </c>
      <c r="AC6" s="450">
        <f t="shared" si="5"/>
        <v>0</v>
      </c>
      <c r="AD6" s="450">
        <f t="shared" si="6"/>
        <v>0</v>
      </c>
      <c r="AE6" s="450">
        <f t="shared" si="7"/>
        <v>0</v>
      </c>
      <c r="AF6" s="458">
        <f t="shared" si="8"/>
        <v>0</v>
      </c>
      <c r="AG6" s="440">
        <f t="shared" si="9"/>
        <v>165375000</v>
      </c>
      <c r="AH6" s="485">
        <f t="shared" si="27"/>
        <v>165375000</v>
      </c>
      <c r="AI6" s="450">
        <f t="shared" si="10"/>
        <v>0</v>
      </c>
      <c r="AJ6" s="450">
        <f t="shared" si="11"/>
        <v>0</v>
      </c>
      <c r="AK6" s="450">
        <f t="shared" si="12"/>
        <v>0</v>
      </c>
      <c r="AL6" s="450">
        <f t="shared" si="13"/>
        <v>0</v>
      </c>
      <c r="AM6" s="455">
        <f t="shared" si="14"/>
        <v>0</v>
      </c>
    </row>
    <row r="7" spans="1:39" ht="14.45" customHeight="1">
      <c r="A7" s="758"/>
      <c r="B7" s="725"/>
      <c r="C7" s="725"/>
      <c r="D7" s="725"/>
      <c r="E7" s="725"/>
      <c r="F7" s="725"/>
      <c r="G7" s="494" t="s">
        <v>1148</v>
      </c>
      <c r="H7" s="495" t="s">
        <v>225</v>
      </c>
      <c r="I7" s="494" t="s">
        <v>1150</v>
      </c>
      <c r="J7" s="509" t="s">
        <v>1151</v>
      </c>
      <c r="K7" s="525">
        <f t="shared" si="28"/>
        <v>64651875</v>
      </c>
      <c r="L7" s="440">
        <f t="shared" si="0"/>
        <v>15000000</v>
      </c>
      <c r="M7" s="485">
        <v>15000000</v>
      </c>
      <c r="N7" s="450"/>
      <c r="O7" s="450"/>
      <c r="P7" s="450"/>
      <c r="Q7" s="450"/>
      <c r="R7" s="458"/>
      <c r="S7" s="440">
        <f t="shared" si="1"/>
        <v>15750000</v>
      </c>
      <c r="T7" s="485">
        <f>+M7*1.05</f>
        <v>15750000</v>
      </c>
      <c r="U7" s="450">
        <f t="shared" si="19"/>
        <v>0</v>
      </c>
      <c r="V7" s="450">
        <f t="shared" si="20"/>
        <v>0</v>
      </c>
      <c r="W7" s="450">
        <f t="shared" si="21"/>
        <v>0</v>
      </c>
      <c r="X7" s="450">
        <f t="shared" si="22"/>
        <v>0</v>
      </c>
      <c r="Y7" s="458">
        <f t="shared" si="23"/>
        <v>0</v>
      </c>
      <c r="Z7" s="440">
        <f t="shared" si="3"/>
        <v>16537500</v>
      </c>
      <c r="AA7" s="485">
        <f t="shared" si="25"/>
        <v>16537500</v>
      </c>
      <c r="AB7" s="450">
        <f t="shared" si="4"/>
        <v>0</v>
      </c>
      <c r="AC7" s="450">
        <f t="shared" si="5"/>
        <v>0</v>
      </c>
      <c r="AD7" s="450">
        <f t="shared" si="6"/>
        <v>0</v>
      </c>
      <c r="AE7" s="450">
        <f t="shared" si="7"/>
        <v>0</v>
      </c>
      <c r="AF7" s="458">
        <f t="shared" si="8"/>
        <v>0</v>
      </c>
      <c r="AG7" s="440">
        <f t="shared" si="9"/>
        <v>17364375</v>
      </c>
      <c r="AH7" s="485">
        <f t="shared" si="27"/>
        <v>17364375</v>
      </c>
      <c r="AI7" s="450">
        <f t="shared" si="10"/>
        <v>0</v>
      </c>
      <c r="AJ7" s="450">
        <f t="shared" si="11"/>
        <v>0</v>
      </c>
      <c r="AK7" s="450">
        <f t="shared" si="12"/>
        <v>0</v>
      </c>
      <c r="AL7" s="450">
        <f t="shared" si="13"/>
        <v>0</v>
      </c>
      <c r="AM7" s="455">
        <f t="shared" si="14"/>
        <v>0</v>
      </c>
    </row>
    <row r="8" spans="1:39" ht="14.45" customHeight="1">
      <c r="A8" s="758"/>
      <c r="B8" s="725"/>
      <c r="C8" s="725"/>
      <c r="D8" s="725"/>
      <c r="E8" s="725"/>
      <c r="F8" s="725"/>
      <c r="G8" s="494" t="s">
        <v>1140</v>
      </c>
      <c r="H8" s="495" t="s">
        <v>1141</v>
      </c>
      <c r="I8" s="494" t="s">
        <v>1152</v>
      </c>
      <c r="J8" s="509" t="s">
        <v>1153</v>
      </c>
      <c r="K8" s="525">
        <f t="shared" si="28"/>
        <v>378300000</v>
      </c>
      <c r="L8" s="440">
        <f t="shared" si="0"/>
        <v>0</v>
      </c>
      <c r="M8" s="485"/>
      <c r="N8" s="450"/>
      <c r="O8" s="450"/>
      <c r="P8" s="450"/>
      <c r="Q8" s="450"/>
      <c r="R8" s="458"/>
      <c r="S8" s="440">
        <f t="shared" si="1"/>
        <v>120000000</v>
      </c>
      <c r="T8" s="485">
        <v>120000000</v>
      </c>
      <c r="U8" s="450">
        <f t="shared" si="19"/>
        <v>0</v>
      </c>
      <c r="V8" s="450">
        <f t="shared" si="20"/>
        <v>0</v>
      </c>
      <c r="W8" s="450">
        <f t="shared" si="21"/>
        <v>0</v>
      </c>
      <c r="X8" s="450">
        <f t="shared" si="22"/>
        <v>0</v>
      </c>
      <c r="Y8" s="458">
        <f t="shared" si="23"/>
        <v>0</v>
      </c>
      <c r="Z8" s="440">
        <f t="shared" si="3"/>
        <v>126000000</v>
      </c>
      <c r="AA8" s="485">
        <f t="shared" si="25"/>
        <v>126000000</v>
      </c>
      <c r="AB8" s="450">
        <f t="shared" si="4"/>
        <v>0</v>
      </c>
      <c r="AC8" s="450">
        <f t="shared" si="5"/>
        <v>0</v>
      </c>
      <c r="AD8" s="450">
        <f t="shared" si="6"/>
        <v>0</v>
      </c>
      <c r="AE8" s="450">
        <f t="shared" si="7"/>
        <v>0</v>
      </c>
      <c r="AF8" s="458">
        <f t="shared" si="8"/>
        <v>0</v>
      </c>
      <c r="AG8" s="440">
        <f t="shared" si="9"/>
        <v>132300000</v>
      </c>
      <c r="AH8" s="485">
        <f t="shared" si="27"/>
        <v>132300000</v>
      </c>
      <c r="AI8" s="450">
        <f t="shared" si="10"/>
        <v>0</v>
      </c>
      <c r="AJ8" s="450">
        <f t="shared" si="11"/>
        <v>0</v>
      </c>
      <c r="AK8" s="450">
        <f t="shared" si="12"/>
        <v>0</v>
      </c>
      <c r="AL8" s="450">
        <f t="shared" si="13"/>
        <v>0</v>
      </c>
      <c r="AM8" s="455">
        <f t="shared" si="14"/>
        <v>0</v>
      </c>
    </row>
    <row r="9" spans="1:39" ht="14.45" customHeight="1">
      <c r="A9" s="758"/>
      <c r="B9" s="725"/>
      <c r="C9" s="725"/>
      <c r="D9" s="725"/>
      <c r="E9" s="725"/>
      <c r="F9" s="725"/>
      <c r="G9" s="494" t="s">
        <v>1130</v>
      </c>
      <c r="H9" s="495" t="s">
        <v>1131</v>
      </c>
      <c r="I9" s="494" t="s">
        <v>1132</v>
      </c>
      <c r="J9" s="509" t="s">
        <v>1133</v>
      </c>
      <c r="K9" s="525">
        <f t="shared" si="28"/>
        <v>189150000</v>
      </c>
      <c r="L9" s="440">
        <f t="shared" si="0"/>
        <v>0</v>
      </c>
      <c r="M9" s="485"/>
      <c r="N9" s="450"/>
      <c r="O9" s="450"/>
      <c r="P9" s="450"/>
      <c r="Q9" s="450"/>
      <c r="R9" s="458"/>
      <c r="S9" s="440">
        <f t="shared" si="1"/>
        <v>60000000</v>
      </c>
      <c r="T9" s="485">
        <v>60000000</v>
      </c>
      <c r="U9" s="450">
        <f t="shared" si="19"/>
        <v>0</v>
      </c>
      <c r="V9" s="450">
        <f t="shared" si="20"/>
        <v>0</v>
      </c>
      <c r="W9" s="450">
        <f t="shared" si="21"/>
        <v>0</v>
      </c>
      <c r="X9" s="450">
        <f t="shared" si="22"/>
        <v>0</v>
      </c>
      <c r="Y9" s="458">
        <f t="shared" si="23"/>
        <v>0</v>
      </c>
      <c r="Z9" s="440">
        <f t="shared" si="3"/>
        <v>63000000</v>
      </c>
      <c r="AA9" s="485">
        <f t="shared" si="25"/>
        <v>63000000</v>
      </c>
      <c r="AB9" s="450">
        <f t="shared" si="4"/>
        <v>0</v>
      </c>
      <c r="AC9" s="450">
        <f t="shared" si="5"/>
        <v>0</v>
      </c>
      <c r="AD9" s="450">
        <f t="shared" si="6"/>
        <v>0</v>
      </c>
      <c r="AE9" s="450">
        <f t="shared" si="7"/>
        <v>0</v>
      </c>
      <c r="AF9" s="458">
        <f t="shared" si="8"/>
        <v>0</v>
      </c>
      <c r="AG9" s="440">
        <f t="shared" si="9"/>
        <v>66150000</v>
      </c>
      <c r="AH9" s="485">
        <f t="shared" si="27"/>
        <v>66150000</v>
      </c>
      <c r="AI9" s="450">
        <f t="shared" si="10"/>
        <v>0</v>
      </c>
      <c r="AJ9" s="450">
        <f t="shared" si="11"/>
        <v>0</v>
      </c>
      <c r="AK9" s="450">
        <f t="shared" si="12"/>
        <v>0</v>
      </c>
      <c r="AL9" s="450">
        <f t="shared" si="13"/>
        <v>0</v>
      </c>
      <c r="AM9" s="455">
        <f t="shared" si="14"/>
        <v>0</v>
      </c>
    </row>
    <row r="10" spans="1:39" ht="14.45" customHeight="1">
      <c r="A10" s="758"/>
      <c r="B10" s="725"/>
      <c r="C10" s="725"/>
      <c r="D10" s="725"/>
      <c r="E10" s="725"/>
      <c r="F10" s="725"/>
      <c r="G10" s="494" t="s">
        <v>1822</v>
      </c>
      <c r="H10" s="495" t="s">
        <v>1162</v>
      </c>
      <c r="I10" s="494" t="s">
        <v>1823</v>
      </c>
      <c r="J10" s="509" t="s">
        <v>1164</v>
      </c>
      <c r="K10" s="525">
        <f t="shared" si="28"/>
        <v>441350000</v>
      </c>
      <c r="L10" s="440">
        <f t="shared" si="0"/>
        <v>0</v>
      </c>
      <c r="M10" s="485"/>
      <c r="N10" s="450"/>
      <c r="O10" s="450"/>
      <c r="P10" s="450"/>
      <c r="Q10" s="450"/>
      <c r="R10" s="458"/>
      <c r="S10" s="440">
        <f t="shared" si="1"/>
        <v>140000000</v>
      </c>
      <c r="T10" s="485">
        <v>140000000</v>
      </c>
      <c r="U10" s="450">
        <f t="shared" si="19"/>
        <v>0</v>
      </c>
      <c r="V10" s="450">
        <f t="shared" si="20"/>
        <v>0</v>
      </c>
      <c r="W10" s="450">
        <f t="shared" si="21"/>
        <v>0</v>
      </c>
      <c r="X10" s="450">
        <f t="shared" si="22"/>
        <v>0</v>
      </c>
      <c r="Y10" s="458">
        <f t="shared" si="23"/>
        <v>0</v>
      </c>
      <c r="Z10" s="440">
        <f t="shared" si="3"/>
        <v>147000000</v>
      </c>
      <c r="AA10" s="485">
        <f t="shared" si="25"/>
        <v>147000000</v>
      </c>
      <c r="AB10" s="450">
        <f t="shared" si="4"/>
        <v>0</v>
      </c>
      <c r="AC10" s="450">
        <f t="shared" si="5"/>
        <v>0</v>
      </c>
      <c r="AD10" s="450">
        <f t="shared" si="6"/>
        <v>0</v>
      </c>
      <c r="AE10" s="450">
        <f t="shared" si="7"/>
        <v>0</v>
      </c>
      <c r="AF10" s="458">
        <f t="shared" si="8"/>
        <v>0</v>
      </c>
      <c r="AG10" s="440">
        <f t="shared" si="9"/>
        <v>154350000</v>
      </c>
      <c r="AH10" s="485">
        <f t="shared" si="27"/>
        <v>154350000</v>
      </c>
      <c r="AI10" s="450">
        <f t="shared" si="10"/>
        <v>0</v>
      </c>
      <c r="AJ10" s="450">
        <f t="shared" si="11"/>
        <v>0</v>
      </c>
      <c r="AK10" s="450">
        <f t="shared" si="12"/>
        <v>0</v>
      </c>
      <c r="AL10" s="450">
        <f t="shared" si="13"/>
        <v>0</v>
      </c>
      <c r="AM10" s="455">
        <f t="shared" si="14"/>
        <v>0</v>
      </c>
    </row>
    <row r="11" spans="1:39" ht="14.45" customHeight="1">
      <c r="A11" s="758"/>
      <c r="B11" s="725" t="s">
        <v>1824</v>
      </c>
      <c r="C11" s="725">
        <v>45</v>
      </c>
      <c r="D11" s="725" t="s">
        <v>1459</v>
      </c>
      <c r="E11" s="725">
        <v>4502</v>
      </c>
      <c r="F11" s="760" t="s">
        <v>1460</v>
      </c>
      <c r="G11" s="494" t="s">
        <v>1158</v>
      </c>
      <c r="H11" s="379" t="s">
        <v>1159</v>
      </c>
      <c r="I11" s="494" t="s">
        <v>1160</v>
      </c>
      <c r="J11" s="509" t="s">
        <v>1133</v>
      </c>
      <c r="K11" s="525">
        <f t="shared" si="28"/>
        <v>315250000</v>
      </c>
      <c r="L11" s="440">
        <f t="shared" si="0"/>
        <v>0</v>
      </c>
      <c r="M11" s="485"/>
      <c r="N11" s="450"/>
      <c r="O11" s="450"/>
      <c r="P11" s="450"/>
      <c r="Q11" s="450"/>
      <c r="R11" s="458"/>
      <c r="S11" s="440">
        <f t="shared" si="1"/>
        <v>100000000</v>
      </c>
      <c r="T11" s="485">
        <v>100000000</v>
      </c>
      <c r="U11" s="450">
        <f t="shared" si="19"/>
        <v>0</v>
      </c>
      <c r="V11" s="450">
        <f t="shared" si="20"/>
        <v>0</v>
      </c>
      <c r="W11" s="450">
        <f t="shared" si="21"/>
        <v>0</v>
      </c>
      <c r="X11" s="450">
        <f t="shared" si="22"/>
        <v>0</v>
      </c>
      <c r="Y11" s="458">
        <f t="shared" si="23"/>
        <v>0</v>
      </c>
      <c r="Z11" s="440">
        <f t="shared" si="3"/>
        <v>105000000</v>
      </c>
      <c r="AA11" s="485">
        <f t="shared" si="25"/>
        <v>105000000</v>
      </c>
      <c r="AB11" s="450">
        <f t="shared" si="4"/>
        <v>0</v>
      </c>
      <c r="AC11" s="450">
        <f t="shared" si="5"/>
        <v>0</v>
      </c>
      <c r="AD11" s="450">
        <f t="shared" si="6"/>
        <v>0</v>
      </c>
      <c r="AE11" s="450">
        <f t="shared" si="7"/>
        <v>0</v>
      </c>
      <c r="AF11" s="458">
        <f t="shared" si="8"/>
        <v>0</v>
      </c>
      <c r="AG11" s="440">
        <f t="shared" si="9"/>
        <v>110250000</v>
      </c>
      <c r="AH11" s="485">
        <f t="shared" si="27"/>
        <v>110250000</v>
      </c>
      <c r="AI11" s="450">
        <f t="shared" si="10"/>
        <v>0</v>
      </c>
      <c r="AJ11" s="450">
        <f t="shared" si="11"/>
        <v>0</v>
      </c>
      <c r="AK11" s="450">
        <f t="shared" si="12"/>
        <v>0</v>
      </c>
      <c r="AL11" s="450">
        <f t="shared" si="13"/>
        <v>0</v>
      </c>
      <c r="AM11" s="455">
        <f t="shared" si="14"/>
        <v>0</v>
      </c>
    </row>
    <row r="12" spans="1:39" ht="14.45" customHeight="1">
      <c r="A12" s="758"/>
      <c r="B12" s="725"/>
      <c r="C12" s="725"/>
      <c r="D12" s="725"/>
      <c r="E12" s="725"/>
      <c r="F12" s="760"/>
      <c r="G12" s="378" t="s">
        <v>1161</v>
      </c>
      <c r="H12" s="379" t="s">
        <v>1162</v>
      </c>
      <c r="I12" s="378" t="s">
        <v>1163</v>
      </c>
      <c r="J12" s="510" t="s">
        <v>1164</v>
      </c>
      <c r="K12" s="525">
        <f t="shared" si="28"/>
        <v>315250000</v>
      </c>
      <c r="L12" s="440">
        <f t="shared" si="0"/>
        <v>0</v>
      </c>
      <c r="M12" s="485"/>
      <c r="N12" s="450"/>
      <c r="O12" s="450"/>
      <c r="P12" s="450"/>
      <c r="Q12" s="450"/>
      <c r="R12" s="458"/>
      <c r="S12" s="440">
        <f t="shared" si="1"/>
        <v>100000000</v>
      </c>
      <c r="T12" s="485">
        <v>100000000</v>
      </c>
      <c r="U12" s="450">
        <f t="shared" si="19"/>
        <v>0</v>
      </c>
      <c r="V12" s="450">
        <f t="shared" si="20"/>
        <v>0</v>
      </c>
      <c r="W12" s="450">
        <f t="shared" si="21"/>
        <v>0</v>
      </c>
      <c r="X12" s="450">
        <f t="shared" si="22"/>
        <v>0</v>
      </c>
      <c r="Y12" s="458">
        <f t="shared" si="23"/>
        <v>0</v>
      </c>
      <c r="Z12" s="440">
        <f t="shared" si="3"/>
        <v>105000000</v>
      </c>
      <c r="AA12" s="485">
        <f t="shared" si="25"/>
        <v>105000000</v>
      </c>
      <c r="AB12" s="450">
        <f t="shared" si="4"/>
        <v>0</v>
      </c>
      <c r="AC12" s="450">
        <f t="shared" si="5"/>
        <v>0</v>
      </c>
      <c r="AD12" s="450">
        <f t="shared" si="6"/>
        <v>0</v>
      </c>
      <c r="AE12" s="450">
        <f t="shared" si="7"/>
        <v>0</v>
      </c>
      <c r="AF12" s="458">
        <f t="shared" si="8"/>
        <v>0</v>
      </c>
      <c r="AG12" s="440">
        <f t="shared" si="9"/>
        <v>110250000</v>
      </c>
      <c r="AH12" s="485">
        <f t="shared" si="27"/>
        <v>110250000</v>
      </c>
      <c r="AI12" s="450">
        <f t="shared" si="10"/>
        <v>0</v>
      </c>
      <c r="AJ12" s="450">
        <f t="shared" si="11"/>
        <v>0</v>
      </c>
      <c r="AK12" s="450">
        <f t="shared" si="12"/>
        <v>0</v>
      </c>
      <c r="AL12" s="450">
        <f t="shared" si="13"/>
        <v>0</v>
      </c>
      <c r="AM12" s="455">
        <f t="shared" si="14"/>
        <v>0</v>
      </c>
    </row>
    <row r="13" spans="1:39" ht="19.149999999999999">
      <c r="A13" s="758"/>
      <c r="B13" s="725"/>
      <c r="C13" s="725"/>
      <c r="D13" s="725"/>
      <c r="E13" s="725"/>
      <c r="F13" s="760"/>
      <c r="G13" s="378" t="s">
        <v>784</v>
      </c>
      <c r="H13" s="379" t="s">
        <v>695</v>
      </c>
      <c r="I13" s="378" t="s">
        <v>1825</v>
      </c>
      <c r="J13" s="510" t="s">
        <v>1826</v>
      </c>
      <c r="K13" s="525">
        <f t="shared" si="28"/>
        <v>258607500</v>
      </c>
      <c r="L13" s="440">
        <f t="shared" si="0"/>
        <v>60000000</v>
      </c>
      <c r="M13" s="485">
        <v>60000000</v>
      </c>
      <c r="N13" s="450"/>
      <c r="O13" s="450"/>
      <c r="P13" s="450"/>
      <c r="Q13" s="450"/>
      <c r="R13" s="458"/>
      <c r="S13" s="440">
        <f t="shared" si="1"/>
        <v>63000000</v>
      </c>
      <c r="T13" s="485">
        <f t="shared" ref="T13:T15" si="29">+M13*1.05</f>
        <v>63000000</v>
      </c>
      <c r="U13" s="450">
        <f t="shared" si="19"/>
        <v>0</v>
      </c>
      <c r="V13" s="450">
        <f t="shared" si="20"/>
        <v>0</v>
      </c>
      <c r="W13" s="450">
        <f t="shared" si="21"/>
        <v>0</v>
      </c>
      <c r="X13" s="450">
        <f t="shared" si="22"/>
        <v>0</v>
      </c>
      <c r="Y13" s="458">
        <f t="shared" si="23"/>
        <v>0</v>
      </c>
      <c r="Z13" s="440">
        <f t="shared" si="3"/>
        <v>66150000</v>
      </c>
      <c r="AA13" s="485">
        <f t="shared" si="25"/>
        <v>66150000</v>
      </c>
      <c r="AB13" s="450">
        <f t="shared" si="4"/>
        <v>0</v>
      </c>
      <c r="AC13" s="450">
        <f t="shared" si="5"/>
        <v>0</v>
      </c>
      <c r="AD13" s="450">
        <f t="shared" si="6"/>
        <v>0</v>
      </c>
      <c r="AE13" s="450">
        <f t="shared" si="7"/>
        <v>0</v>
      </c>
      <c r="AF13" s="458">
        <f t="shared" si="8"/>
        <v>0</v>
      </c>
      <c r="AG13" s="440">
        <f t="shared" si="9"/>
        <v>69457500</v>
      </c>
      <c r="AH13" s="485">
        <f t="shared" si="27"/>
        <v>69457500</v>
      </c>
      <c r="AI13" s="450">
        <f t="shared" si="10"/>
        <v>0</v>
      </c>
      <c r="AJ13" s="450">
        <f t="shared" si="11"/>
        <v>0</v>
      </c>
      <c r="AK13" s="450">
        <f t="shared" si="12"/>
        <v>0</v>
      </c>
      <c r="AL13" s="450">
        <f t="shared" si="13"/>
        <v>0</v>
      </c>
      <c r="AM13" s="455">
        <f t="shared" si="14"/>
        <v>0</v>
      </c>
    </row>
    <row r="14" spans="1:39" ht="14.45" customHeight="1">
      <c r="A14" s="758"/>
      <c r="B14" s="725"/>
      <c r="C14" s="725"/>
      <c r="D14" s="725"/>
      <c r="E14" s="725"/>
      <c r="F14" s="760"/>
      <c r="G14" s="378" t="s">
        <v>1167</v>
      </c>
      <c r="H14" s="379" t="s">
        <v>1168</v>
      </c>
      <c r="I14" s="378">
        <v>450203300</v>
      </c>
      <c r="J14" s="510" t="s">
        <v>1170</v>
      </c>
      <c r="K14" s="525">
        <f t="shared" si="28"/>
        <v>215506250</v>
      </c>
      <c r="L14" s="440">
        <f t="shared" si="0"/>
        <v>50000000</v>
      </c>
      <c r="M14" s="485">
        <v>50000000</v>
      </c>
      <c r="N14" s="450"/>
      <c r="O14" s="450"/>
      <c r="P14" s="450"/>
      <c r="Q14" s="450"/>
      <c r="R14" s="458"/>
      <c r="S14" s="440">
        <f t="shared" si="1"/>
        <v>52500000</v>
      </c>
      <c r="T14" s="485">
        <f t="shared" si="29"/>
        <v>52500000</v>
      </c>
      <c r="U14" s="450">
        <f t="shared" si="19"/>
        <v>0</v>
      </c>
      <c r="V14" s="450">
        <f t="shared" si="20"/>
        <v>0</v>
      </c>
      <c r="W14" s="450">
        <f t="shared" si="21"/>
        <v>0</v>
      </c>
      <c r="X14" s="450">
        <f t="shared" si="22"/>
        <v>0</v>
      </c>
      <c r="Y14" s="458">
        <f t="shared" si="23"/>
        <v>0</v>
      </c>
      <c r="Z14" s="440">
        <f t="shared" si="3"/>
        <v>55125000</v>
      </c>
      <c r="AA14" s="485">
        <f t="shared" si="25"/>
        <v>55125000</v>
      </c>
      <c r="AB14" s="450">
        <f t="shared" si="4"/>
        <v>0</v>
      </c>
      <c r="AC14" s="450">
        <f t="shared" si="5"/>
        <v>0</v>
      </c>
      <c r="AD14" s="450">
        <f t="shared" si="6"/>
        <v>0</v>
      </c>
      <c r="AE14" s="450">
        <f t="shared" si="7"/>
        <v>0</v>
      </c>
      <c r="AF14" s="458">
        <f t="shared" si="8"/>
        <v>0</v>
      </c>
      <c r="AG14" s="440">
        <f t="shared" si="9"/>
        <v>57881250</v>
      </c>
      <c r="AH14" s="485">
        <f t="shared" si="27"/>
        <v>57881250</v>
      </c>
      <c r="AI14" s="450">
        <f t="shared" si="10"/>
        <v>0</v>
      </c>
      <c r="AJ14" s="450">
        <f t="shared" si="11"/>
        <v>0</v>
      </c>
      <c r="AK14" s="450">
        <f t="shared" si="12"/>
        <v>0</v>
      </c>
      <c r="AL14" s="450">
        <f t="shared" si="13"/>
        <v>0</v>
      </c>
      <c r="AM14" s="455">
        <f t="shared" si="14"/>
        <v>0</v>
      </c>
    </row>
    <row r="15" spans="1:39" ht="15" customHeight="1">
      <c r="A15" s="758"/>
      <c r="B15" s="725"/>
      <c r="C15" s="725"/>
      <c r="D15" s="725"/>
      <c r="E15" s="725"/>
      <c r="F15" s="760"/>
      <c r="G15" s="378" t="s">
        <v>1167</v>
      </c>
      <c r="H15" s="379" t="s">
        <v>1168</v>
      </c>
      <c r="I15" s="378" t="s">
        <v>1171</v>
      </c>
      <c r="J15" s="510" t="s">
        <v>1172</v>
      </c>
      <c r="K15" s="525">
        <f t="shared" si="28"/>
        <v>172405000</v>
      </c>
      <c r="L15" s="440">
        <f t="shared" si="0"/>
        <v>40000000</v>
      </c>
      <c r="M15" s="485">
        <v>40000000</v>
      </c>
      <c r="N15" s="450"/>
      <c r="O15" s="450"/>
      <c r="P15" s="450"/>
      <c r="Q15" s="450"/>
      <c r="R15" s="458"/>
      <c r="S15" s="440">
        <f t="shared" si="1"/>
        <v>42000000</v>
      </c>
      <c r="T15" s="485">
        <f t="shared" si="29"/>
        <v>42000000</v>
      </c>
      <c r="U15" s="450">
        <f t="shared" si="19"/>
        <v>0</v>
      </c>
      <c r="V15" s="450">
        <f t="shared" si="20"/>
        <v>0</v>
      </c>
      <c r="W15" s="450">
        <f t="shared" si="21"/>
        <v>0</v>
      </c>
      <c r="X15" s="450">
        <f t="shared" si="22"/>
        <v>0</v>
      </c>
      <c r="Y15" s="458">
        <f t="shared" si="23"/>
        <v>0</v>
      </c>
      <c r="Z15" s="440">
        <f t="shared" si="3"/>
        <v>44100000</v>
      </c>
      <c r="AA15" s="485">
        <f t="shared" si="25"/>
        <v>44100000</v>
      </c>
      <c r="AB15" s="450">
        <f t="shared" si="4"/>
        <v>0</v>
      </c>
      <c r="AC15" s="450">
        <f t="shared" si="5"/>
        <v>0</v>
      </c>
      <c r="AD15" s="450">
        <f t="shared" si="6"/>
        <v>0</v>
      </c>
      <c r="AE15" s="450">
        <f t="shared" si="7"/>
        <v>0</v>
      </c>
      <c r="AF15" s="458">
        <f t="shared" si="8"/>
        <v>0</v>
      </c>
      <c r="AG15" s="440">
        <f t="shared" si="9"/>
        <v>46305000</v>
      </c>
      <c r="AH15" s="485">
        <f t="shared" si="27"/>
        <v>46305000</v>
      </c>
      <c r="AI15" s="450">
        <f t="shared" si="10"/>
        <v>0</v>
      </c>
      <c r="AJ15" s="450">
        <f t="shared" si="11"/>
        <v>0</v>
      </c>
      <c r="AK15" s="450">
        <f t="shared" si="12"/>
        <v>0</v>
      </c>
      <c r="AL15" s="450">
        <f t="shared" si="13"/>
        <v>0</v>
      </c>
      <c r="AM15" s="455">
        <f t="shared" si="14"/>
        <v>0</v>
      </c>
    </row>
    <row r="16" spans="1:39" s="238" customFormat="1" ht="28.9">
      <c r="A16" s="758"/>
      <c r="B16" s="761" t="s">
        <v>1827</v>
      </c>
      <c r="C16" s="496">
        <v>40</v>
      </c>
      <c r="D16" s="496" t="s">
        <v>1828</v>
      </c>
      <c r="E16" s="496">
        <v>4001</v>
      </c>
      <c r="F16" s="496" t="s">
        <v>1539</v>
      </c>
      <c r="G16" s="497">
        <v>4001007</v>
      </c>
      <c r="H16" s="498" t="s">
        <v>1829</v>
      </c>
      <c r="I16" s="497">
        <v>400100700</v>
      </c>
      <c r="J16" s="511" t="s">
        <v>1830</v>
      </c>
      <c r="K16" s="525">
        <f t="shared" si="28"/>
        <v>252200000</v>
      </c>
      <c r="L16" s="440">
        <f t="shared" si="0"/>
        <v>0</v>
      </c>
      <c r="M16" s="485"/>
      <c r="N16" s="450"/>
      <c r="O16" s="450"/>
      <c r="P16" s="450"/>
      <c r="Q16" s="450"/>
      <c r="R16" s="458"/>
      <c r="S16" s="440">
        <f t="shared" si="1"/>
        <v>80000000</v>
      </c>
      <c r="T16" s="485">
        <v>80000000</v>
      </c>
      <c r="U16" s="450">
        <f t="shared" si="19"/>
        <v>0</v>
      </c>
      <c r="V16" s="450">
        <f t="shared" si="20"/>
        <v>0</v>
      </c>
      <c r="W16" s="450">
        <f t="shared" si="21"/>
        <v>0</v>
      </c>
      <c r="X16" s="450">
        <f t="shared" si="22"/>
        <v>0</v>
      </c>
      <c r="Y16" s="458">
        <f t="shared" si="23"/>
        <v>0</v>
      </c>
      <c r="Z16" s="440">
        <f t="shared" si="3"/>
        <v>84000000</v>
      </c>
      <c r="AA16" s="485">
        <f t="shared" si="25"/>
        <v>84000000</v>
      </c>
      <c r="AB16" s="450">
        <f t="shared" si="4"/>
        <v>0</v>
      </c>
      <c r="AC16" s="450">
        <f t="shared" si="5"/>
        <v>0</v>
      </c>
      <c r="AD16" s="450">
        <f t="shared" si="6"/>
        <v>0</v>
      </c>
      <c r="AE16" s="450">
        <f t="shared" si="7"/>
        <v>0</v>
      </c>
      <c r="AF16" s="458">
        <f t="shared" si="8"/>
        <v>0</v>
      </c>
      <c r="AG16" s="440">
        <f t="shared" si="9"/>
        <v>88200000</v>
      </c>
      <c r="AH16" s="485">
        <f t="shared" si="27"/>
        <v>88200000</v>
      </c>
      <c r="AI16" s="450">
        <f t="shared" si="10"/>
        <v>0</v>
      </c>
      <c r="AJ16" s="450">
        <f t="shared" si="11"/>
        <v>0</v>
      </c>
      <c r="AK16" s="450">
        <f t="shared" si="12"/>
        <v>0</v>
      </c>
      <c r="AL16" s="450">
        <f t="shared" si="13"/>
        <v>0</v>
      </c>
      <c r="AM16" s="455">
        <f t="shared" si="14"/>
        <v>0</v>
      </c>
    </row>
    <row r="17" spans="1:39" s="238" customFormat="1" ht="14.45" customHeight="1">
      <c r="A17" s="758"/>
      <c r="B17" s="761"/>
      <c r="C17" s="761">
        <v>45</v>
      </c>
      <c r="D17" s="761" t="s">
        <v>1459</v>
      </c>
      <c r="E17" s="761">
        <v>4599</v>
      </c>
      <c r="F17" s="761" t="s">
        <v>1816</v>
      </c>
      <c r="G17" s="496">
        <v>4599002</v>
      </c>
      <c r="H17" s="498" t="s">
        <v>1127</v>
      </c>
      <c r="I17" s="496">
        <v>459900200</v>
      </c>
      <c r="J17" s="511" t="s">
        <v>794</v>
      </c>
      <c r="K17" s="525">
        <f t="shared" si="28"/>
        <v>31525000</v>
      </c>
      <c r="L17" s="440">
        <f t="shared" si="0"/>
        <v>0</v>
      </c>
      <c r="M17" s="485"/>
      <c r="N17" s="450"/>
      <c r="O17" s="450"/>
      <c r="P17" s="450"/>
      <c r="Q17" s="450"/>
      <c r="R17" s="458"/>
      <c r="S17" s="440">
        <f t="shared" si="1"/>
        <v>10000000</v>
      </c>
      <c r="T17" s="485">
        <v>10000000</v>
      </c>
      <c r="U17" s="450">
        <f t="shared" si="19"/>
        <v>0</v>
      </c>
      <c r="V17" s="450">
        <f t="shared" si="20"/>
        <v>0</v>
      </c>
      <c r="W17" s="450">
        <f t="shared" si="21"/>
        <v>0</v>
      </c>
      <c r="X17" s="450">
        <f t="shared" si="22"/>
        <v>0</v>
      </c>
      <c r="Y17" s="458">
        <f t="shared" si="23"/>
        <v>0</v>
      </c>
      <c r="Z17" s="440">
        <f t="shared" si="3"/>
        <v>10500000</v>
      </c>
      <c r="AA17" s="485">
        <f t="shared" si="25"/>
        <v>10500000</v>
      </c>
      <c r="AB17" s="450">
        <f t="shared" si="4"/>
        <v>0</v>
      </c>
      <c r="AC17" s="450">
        <f t="shared" si="5"/>
        <v>0</v>
      </c>
      <c r="AD17" s="450">
        <f t="shared" si="6"/>
        <v>0</v>
      </c>
      <c r="AE17" s="450">
        <f t="shared" si="7"/>
        <v>0</v>
      </c>
      <c r="AF17" s="458">
        <f t="shared" si="8"/>
        <v>0</v>
      </c>
      <c r="AG17" s="440">
        <f t="shared" si="9"/>
        <v>11025000</v>
      </c>
      <c r="AH17" s="485">
        <f t="shared" si="27"/>
        <v>11025000</v>
      </c>
      <c r="AI17" s="450">
        <f t="shared" si="10"/>
        <v>0</v>
      </c>
      <c r="AJ17" s="450">
        <f t="shared" si="11"/>
        <v>0</v>
      </c>
      <c r="AK17" s="450">
        <f t="shared" si="12"/>
        <v>0</v>
      </c>
      <c r="AL17" s="450">
        <f t="shared" si="13"/>
        <v>0</v>
      </c>
      <c r="AM17" s="455">
        <f t="shared" si="14"/>
        <v>0</v>
      </c>
    </row>
    <row r="18" spans="1:39" s="238" customFormat="1" ht="19.149999999999999">
      <c r="A18" s="758"/>
      <c r="B18" s="761"/>
      <c r="C18" s="761"/>
      <c r="D18" s="761"/>
      <c r="E18" s="761"/>
      <c r="F18" s="761"/>
      <c r="G18" s="496">
        <v>4599002</v>
      </c>
      <c r="H18" s="498" t="s">
        <v>1127</v>
      </c>
      <c r="I18" s="496">
        <v>459900201</v>
      </c>
      <c r="J18" s="511" t="s">
        <v>1129</v>
      </c>
      <c r="K18" s="525">
        <f t="shared" si="28"/>
        <v>134575000</v>
      </c>
      <c r="L18" s="440">
        <f t="shared" si="0"/>
        <v>40000000</v>
      </c>
      <c r="M18" s="485">
        <v>40000000</v>
      </c>
      <c r="N18" s="450"/>
      <c r="O18" s="450"/>
      <c r="P18" s="450"/>
      <c r="Q18" s="450"/>
      <c r="R18" s="458"/>
      <c r="S18" s="440">
        <f t="shared" si="1"/>
        <v>30000000</v>
      </c>
      <c r="T18" s="485">
        <v>30000000</v>
      </c>
      <c r="U18" s="450">
        <f t="shared" si="19"/>
        <v>0</v>
      </c>
      <c r="V18" s="450">
        <f t="shared" si="20"/>
        <v>0</v>
      </c>
      <c r="W18" s="450">
        <f t="shared" si="21"/>
        <v>0</v>
      </c>
      <c r="X18" s="450">
        <f t="shared" si="22"/>
        <v>0</v>
      </c>
      <c r="Y18" s="458">
        <f t="shared" si="23"/>
        <v>0</v>
      </c>
      <c r="Z18" s="440">
        <f t="shared" si="3"/>
        <v>31500000</v>
      </c>
      <c r="AA18" s="485">
        <f t="shared" si="25"/>
        <v>31500000</v>
      </c>
      <c r="AB18" s="450">
        <f t="shared" si="4"/>
        <v>0</v>
      </c>
      <c r="AC18" s="450">
        <f t="shared" si="5"/>
        <v>0</v>
      </c>
      <c r="AD18" s="450">
        <f t="shared" si="6"/>
        <v>0</v>
      </c>
      <c r="AE18" s="450">
        <f t="shared" si="7"/>
        <v>0</v>
      </c>
      <c r="AF18" s="458">
        <f t="shared" si="8"/>
        <v>0</v>
      </c>
      <c r="AG18" s="440">
        <f t="shared" si="9"/>
        <v>33075000</v>
      </c>
      <c r="AH18" s="485">
        <f t="shared" si="27"/>
        <v>33075000</v>
      </c>
      <c r="AI18" s="450">
        <f t="shared" si="10"/>
        <v>0</v>
      </c>
      <c r="AJ18" s="450">
        <f t="shared" si="11"/>
        <v>0</v>
      </c>
      <c r="AK18" s="450">
        <f t="shared" si="12"/>
        <v>0</v>
      </c>
      <c r="AL18" s="450">
        <f t="shared" si="13"/>
        <v>0</v>
      </c>
      <c r="AM18" s="455">
        <f t="shared" si="14"/>
        <v>0</v>
      </c>
    </row>
    <row r="19" spans="1:39" s="238" customFormat="1" ht="15" customHeight="1" thickBot="1">
      <c r="A19" s="759"/>
      <c r="B19" s="762"/>
      <c r="C19" s="762"/>
      <c r="D19" s="762"/>
      <c r="E19" s="762"/>
      <c r="F19" s="762"/>
      <c r="G19" s="499">
        <v>4599003</v>
      </c>
      <c r="H19" s="500" t="s">
        <v>1831</v>
      </c>
      <c r="I19" s="499">
        <v>459900300</v>
      </c>
      <c r="J19" s="512" t="s">
        <v>1832</v>
      </c>
      <c r="K19" s="526">
        <f t="shared" si="28"/>
        <v>31525000</v>
      </c>
      <c r="L19" s="441">
        <f t="shared" si="0"/>
        <v>0</v>
      </c>
      <c r="M19" s="518"/>
      <c r="N19" s="501"/>
      <c r="O19" s="501"/>
      <c r="P19" s="501"/>
      <c r="Q19" s="501"/>
      <c r="R19" s="532"/>
      <c r="S19" s="441">
        <f t="shared" si="1"/>
        <v>10000000</v>
      </c>
      <c r="T19" s="518">
        <v>10000000</v>
      </c>
      <c r="U19" s="501">
        <f t="shared" si="19"/>
        <v>0</v>
      </c>
      <c r="V19" s="501">
        <f t="shared" si="20"/>
        <v>0</v>
      </c>
      <c r="W19" s="501">
        <f t="shared" si="21"/>
        <v>0</v>
      </c>
      <c r="X19" s="501">
        <f t="shared" si="22"/>
        <v>0</v>
      </c>
      <c r="Y19" s="532">
        <f t="shared" si="23"/>
        <v>0</v>
      </c>
      <c r="Z19" s="441">
        <f t="shared" si="3"/>
        <v>10500000</v>
      </c>
      <c r="AA19" s="518">
        <f t="shared" si="25"/>
        <v>10500000</v>
      </c>
      <c r="AB19" s="501">
        <f t="shared" si="4"/>
        <v>0</v>
      </c>
      <c r="AC19" s="501">
        <f t="shared" si="5"/>
        <v>0</v>
      </c>
      <c r="AD19" s="501">
        <f t="shared" si="6"/>
        <v>0</v>
      </c>
      <c r="AE19" s="501">
        <f t="shared" si="7"/>
        <v>0</v>
      </c>
      <c r="AF19" s="532">
        <f t="shared" si="8"/>
        <v>0</v>
      </c>
      <c r="AG19" s="441">
        <f t="shared" si="9"/>
        <v>11025000</v>
      </c>
      <c r="AH19" s="518">
        <f t="shared" si="27"/>
        <v>11025000</v>
      </c>
      <c r="AI19" s="501">
        <f t="shared" si="10"/>
        <v>0</v>
      </c>
      <c r="AJ19" s="501">
        <f t="shared" si="11"/>
        <v>0</v>
      </c>
      <c r="AK19" s="501">
        <f t="shared" si="12"/>
        <v>0</v>
      </c>
      <c r="AL19" s="501">
        <f t="shared" si="13"/>
        <v>0</v>
      </c>
      <c r="AM19" s="502">
        <f t="shared" si="14"/>
        <v>0</v>
      </c>
    </row>
    <row r="20" spans="1:39" ht="31.15" customHeight="1">
      <c r="A20" s="733" t="s">
        <v>1833</v>
      </c>
      <c r="B20" s="726" t="s">
        <v>1834</v>
      </c>
      <c r="C20" s="726">
        <v>45</v>
      </c>
      <c r="D20" s="726" t="s">
        <v>1459</v>
      </c>
      <c r="E20" s="726">
        <v>4502</v>
      </c>
      <c r="F20" s="726" t="s">
        <v>1460</v>
      </c>
      <c r="G20" s="386" t="s">
        <v>832</v>
      </c>
      <c r="H20" s="387" t="s">
        <v>661</v>
      </c>
      <c r="I20" s="386" t="s">
        <v>833</v>
      </c>
      <c r="J20" s="513" t="s">
        <v>834</v>
      </c>
      <c r="K20" s="524">
        <f t="shared" si="28"/>
        <v>393131250</v>
      </c>
      <c r="L20" s="438">
        <f t="shared" si="0"/>
        <v>70000000</v>
      </c>
      <c r="M20" s="488">
        <v>20000000</v>
      </c>
      <c r="N20" s="464"/>
      <c r="O20" s="464">
        <v>50000000</v>
      </c>
      <c r="P20" s="464"/>
      <c r="Q20" s="464"/>
      <c r="R20" s="481"/>
      <c r="S20" s="438">
        <f t="shared" si="1"/>
        <v>102500000</v>
      </c>
      <c r="T20" s="488">
        <v>50000000</v>
      </c>
      <c r="U20" s="464">
        <f t="shared" si="19"/>
        <v>0</v>
      </c>
      <c r="V20" s="464">
        <f t="shared" si="20"/>
        <v>52500000</v>
      </c>
      <c r="W20" s="464">
        <f t="shared" si="21"/>
        <v>0</v>
      </c>
      <c r="X20" s="464">
        <f t="shared" si="22"/>
        <v>0</v>
      </c>
      <c r="Y20" s="481">
        <f t="shared" si="23"/>
        <v>0</v>
      </c>
      <c r="Z20" s="438">
        <f t="shared" si="3"/>
        <v>107625000</v>
      </c>
      <c r="AA20" s="488">
        <f t="shared" si="25"/>
        <v>52500000</v>
      </c>
      <c r="AB20" s="464">
        <f t="shared" si="4"/>
        <v>0</v>
      </c>
      <c r="AC20" s="464">
        <f t="shared" si="5"/>
        <v>55125000</v>
      </c>
      <c r="AD20" s="464">
        <f t="shared" si="6"/>
        <v>0</v>
      </c>
      <c r="AE20" s="464">
        <f t="shared" si="7"/>
        <v>0</v>
      </c>
      <c r="AF20" s="481">
        <f t="shared" si="8"/>
        <v>0</v>
      </c>
      <c r="AG20" s="438">
        <f t="shared" si="9"/>
        <v>113006250</v>
      </c>
      <c r="AH20" s="488">
        <f t="shared" si="27"/>
        <v>55125000</v>
      </c>
      <c r="AI20" s="464">
        <f t="shared" si="10"/>
        <v>0</v>
      </c>
      <c r="AJ20" s="464">
        <f t="shared" si="11"/>
        <v>57881250</v>
      </c>
      <c r="AK20" s="464">
        <f t="shared" si="12"/>
        <v>0</v>
      </c>
      <c r="AL20" s="464">
        <f t="shared" si="13"/>
        <v>0</v>
      </c>
      <c r="AM20" s="503">
        <f t="shared" si="14"/>
        <v>0</v>
      </c>
    </row>
    <row r="21" spans="1:39" ht="19.149999999999999">
      <c r="A21" s="734"/>
      <c r="B21" s="727"/>
      <c r="C21" s="727"/>
      <c r="D21" s="727"/>
      <c r="E21" s="727"/>
      <c r="F21" s="727"/>
      <c r="G21" s="389" t="s">
        <v>832</v>
      </c>
      <c r="H21" s="390" t="s">
        <v>661</v>
      </c>
      <c r="I21" s="389" t="s">
        <v>1835</v>
      </c>
      <c r="J21" s="514" t="s">
        <v>1836</v>
      </c>
      <c r="K21" s="525">
        <f t="shared" si="28"/>
        <v>393131250</v>
      </c>
      <c r="L21" s="440">
        <f t="shared" si="0"/>
        <v>70000000</v>
      </c>
      <c r="M21" s="519">
        <v>20000000</v>
      </c>
      <c r="N21" s="466"/>
      <c r="O21" s="466">
        <v>50000000</v>
      </c>
      <c r="P21" s="466"/>
      <c r="Q21" s="466"/>
      <c r="R21" s="482"/>
      <c r="S21" s="440">
        <f t="shared" si="1"/>
        <v>102500000</v>
      </c>
      <c r="T21" s="519">
        <v>50000000</v>
      </c>
      <c r="U21" s="466">
        <f t="shared" si="19"/>
        <v>0</v>
      </c>
      <c r="V21" s="466">
        <f t="shared" si="20"/>
        <v>52500000</v>
      </c>
      <c r="W21" s="466">
        <f t="shared" si="21"/>
        <v>0</v>
      </c>
      <c r="X21" s="466">
        <f t="shared" si="22"/>
        <v>0</v>
      </c>
      <c r="Y21" s="482">
        <f t="shared" si="23"/>
        <v>0</v>
      </c>
      <c r="Z21" s="440">
        <f t="shared" si="3"/>
        <v>107625000</v>
      </c>
      <c r="AA21" s="519">
        <f t="shared" si="25"/>
        <v>52500000</v>
      </c>
      <c r="AB21" s="466">
        <f t="shared" si="4"/>
        <v>0</v>
      </c>
      <c r="AC21" s="466">
        <f t="shared" si="5"/>
        <v>55125000</v>
      </c>
      <c r="AD21" s="466">
        <f t="shared" si="6"/>
        <v>0</v>
      </c>
      <c r="AE21" s="466">
        <f t="shared" si="7"/>
        <v>0</v>
      </c>
      <c r="AF21" s="482">
        <f t="shared" si="8"/>
        <v>0</v>
      </c>
      <c r="AG21" s="440">
        <f t="shared" si="9"/>
        <v>113006250</v>
      </c>
      <c r="AH21" s="519">
        <f t="shared" si="27"/>
        <v>55125000</v>
      </c>
      <c r="AI21" s="466">
        <f t="shared" si="10"/>
        <v>0</v>
      </c>
      <c r="AJ21" s="466">
        <f t="shared" si="11"/>
        <v>57881250</v>
      </c>
      <c r="AK21" s="466">
        <f t="shared" si="12"/>
        <v>0</v>
      </c>
      <c r="AL21" s="466">
        <f t="shared" si="13"/>
        <v>0</v>
      </c>
      <c r="AM21" s="504">
        <f t="shared" si="14"/>
        <v>0</v>
      </c>
    </row>
    <row r="22" spans="1:39" ht="28.9">
      <c r="A22" s="734"/>
      <c r="B22" s="727"/>
      <c r="C22" s="727"/>
      <c r="D22" s="727"/>
      <c r="E22" s="727"/>
      <c r="F22" s="727"/>
      <c r="G22" s="389" t="s">
        <v>832</v>
      </c>
      <c r="H22" s="390" t="s">
        <v>661</v>
      </c>
      <c r="I22" s="389" t="s">
        <v>1117</v>
      </c>
      <c r="J22" s="514" t="s">
        <v>1118</v>
      </c>
      <c r="K22" s="525">
        <f t="shared" si="28"/>
        <v>146100000</v>
      </c>
      <c r="L22" s="440">
        <f t="shared" si="0"/>
        <v>20000000</v>
      </c>
      <c r="M22" s="519">
        <v>20000000</v>
      </c>
      <c r="N22" s="466"/>
      <c r="O22" s="466"/>
      <c r="P22" s="466"/>
      <c r="Q22" s="466"/>
      <c r="R22" s="482"/>
      <c r="S22" s="440">
        <f t="shared" si="1"/>
        <v>40000000</v>
      </c>
      <c r="T22" s="519">
        <v>40000000</v>
      </c>
      <c r="U22" s="466">
        <f t="shared" si="19"/>
        <v>0</v>
      </c>
      <c r="V22" s="466">
        <f t="shared" si="20"/>
        <v>0</v>
      </c>
      <c r="W22" s="466">
        <f t="shared" si="21"/>
        <v>0</v>
      </c>
      <c r="X22" s="466">
        <f t="shared" si="22"/>
        <v>0</v>
      </c>
      <c r="Y22" s="482">
        <f t="shared" si="23"/>
        <v>0</v>
      </c>
      <c r="Z22" s="440">
        <f t="shared" si="3"/>
        <v>42000000</v>
      </c>
      <c r="AA22" s="519">
        <f t="shared" si="25"/>
        <v>42000000</v>
      </c>
      <c r="AB22" s="466">
        <f t="shared" si="4"/>
        <v>0</v>
      </c>
      <c r="AC22" s="466">
        <f t="shared" si="5"/>
        <v>0</v>
      </c>
      <c r="AD22" s="466">
        <f t="shared" si="6"/>
        <v>0</v>
      </c>
      <c r="AE22" s="466">
        <f t="shared" si="7"/>
        <v>0</v>
      </c>
      <c r="AF22" s="482">
        <f t="shared" si="8"/>
        <v>0</v>
      </c>
      <c r="AG22" s="440">
        <f t="shared" si="9"/>
        <v>44100000</v>
      </c>
      <c r="AH22" s="519">
        <f t="shared" si="27"/>
        <v>44100000</v>
      </c>
      <c r="AI22" s="466">
        <f t="shared" si="10"/>
        <v>0</v>
      </c>
      <c r="AJ22" s="466">
        <f t="shared" si="11"/>
        <v>0</v>
      </c>
      <c r="AK22" s="466">
        <f t="shared" si="12"/>
        <v>0</v>
      </c>
      <c r="AL22" s="466">
        <f t="shared" si="13"/>
        <v>0</v>
      </c>
      <c r="AM22" s="504">
        <f t="shared" si="14"/>
        <v>0</v>
      </c>
    </row>
    <row r="23" spans="1:39" ht="19.149999999999999">
      <c r="A23" s="734"/>
      <c r="B23" s="727"/>
      <c r="C23" s="727"/>
      <c r="D23" s="727"/>
      <c r="E23" s="727"/>
      <c r="F23" s="727"/>
      <c r="G23" s="389">
        <v>4502001</v>
      </c>
      <c r="H23" s="390" t="s">
        <v>661</v>
      </c>
      <c r="I23" s="389" t="s">
        <v>1837</v>
      </c>
      <c r="J23" s="514" t="s">
        <v>1838</v>
      </c>
      <c r="K23" s="525">
        <f t="shared" si="28"/>
        <v>177625000</v>
      </c>
      <c r="L23" s="440">
        <f t="shared" si="0"/>
        <v>20000000</v>
      </c>
      <c r="M23" s="519">
        <v>20000000</v>
      </c>
      <c r="N23" s="466"/>
      <c r="O23" s="466"/>
      <c r="P23" s="466"/>
      <c r="Q23" s="466"/>
      <c r="R23" s="482"/>
      <c r="S23" s="440">
        <f t="shared" si="1"/>
        <v>50000000</v>
      </c>
      <c r="T23" s="519">
        <v>50000000</v>
      </c>
      <c r="U23" s="466">
        <f t="shared" si="19"/>
        <v>0</v>
      </c>
      <c r="V23" s="466">
        <f t="shared" si="20"/>
        <v>0</v>
      </c>
      <c r="W23" s="466">
        <f t="shared" si="21"/>
        <v>0</v>
      </c>
      <c r="X23" s="466">
        <f t="shared" si="22"/>
        <v>0</v>
      </c>
      <c r="Y23" s="482">
        <f t="shared" si="23"/>
        <v>0</v>
      </c>
      <c r="Z23" s="440">
        <f t="shared" si="3"/>
        <v>52500000</v>
      </c>
      <c r="AA23" s="519">
        <f t="shared" si="25"/>
        <v>52500000</v>
      </c>
      <c r="AB23" s="466">
        <f t="shared" si="4"/>
        <v>0</v>
      </c>
      <c r="AC23" s="466">
        <f t="shared" si="5"/>
        <v>0</v>
      </c>
      <c r="AD23" s="466">
        <f t="shared" si="6"/>
        <v>0</v>
      </c>
      <c r="AE23" s="466">
        <f t="shared" si="7"/>
        <v>0</v>
      </c>
      <c r="AF23" s="482">
        <f t="shared" si="8"/>
        <v>0</v>
      </c>
      <c r="AG23" s="440">
        <f t="shared" si="9"/>
        <v>55125000</v>
      </c>
      <c r="AH23" s="519">
        <f t="shared" si="27"/>
        <v>55125000</v>
      </c>
      <c r="AI23" s="466">
        <f t="shared" si="10"/>
        <v>0</v>
      </c>
      <c r="AJ23" s="466">
        <f t="shared" si="11"/>
        <v>0</v>
      </c>
      <c r="AK23" s="466">
        <f t="shared" si="12"/>
        <v>0</v>
      </c>
      <c r="AL23" s="466">
        <f t="shared" si="13"/>
        <v>0</v>
      </c>
      <c r="AM23" s="504">
        <f t="shared" si="14"/>
        <v>0</v>
      </c>
    </row>
    <row r="24" spans="1:39" ht="14.45" customHeight="1">
      <c r="A24" s="734"/>
      <c r="B24" s="727"/>
      <c r="C24" s="727"/>
      <c r="D24" s="727"/>
      <c r="E24" s="727"/>
      <c r="F24" s="727"/>
      <c r="G24" s="389" t="s">
        <v>1839</v>
      </c>
      <c r="H24" s="390" t="s">
        <v>1840</v>
      </c>
      <c r="I24" s="389" t="s">
        <v>1841</v>
      </c>
      <c r="J24" s="514" t="s">
        <v>1842</v>
      </c>
      <c r="K24" s="525">
        <f t="shared" si="28"/>
        <v>630500000</v>
      </c>
      <c r="L24" s="440">
        <f t="shared" si="0"/>
        <v>0</v>
      </c>
      <c r="M24" s="519"/>
      <c r="N24" s="466"/>
      <c r="O24" s="466"/>
      <c r="P24" s="466"/>
      <c r="Q24" s="466"/>
      <c r="R24" s="482"/>
      <c r="S24" s="440">
        <f t="shared" si="1"/>
        <v>200000000</v>
      </c>
      <c r="T24" s="519"/>
      <c r="U24" s="466">
        <f t="shared" si="2"/>
        <v>0</v>
      </c>
      <c r="V24" s="466">
        <v>200000000</v>
      </c>
      <c r="W24" s="466">
        <f t="shared" si="2"/>
        <v>0</v>
      </c>
      <c r="X24" s="466">
        <f t="shared" si="2"/>
        <v>0</v>
      </c>
      <c r="Y24" s="482">
        <f t="shared" si="2"/>
        <v>0</v>
      </c>
      <c r="Z24" s="440">
        <f t="shared" si="3"/>
        <v>210000000</v>
      </c>
      <c r="AA24" s="519">
        <f t="shared" si="25"/>
        <v>0</v>
      </c>
      <c r="AB24" s="466">
        <f t="shared" si="4"/>
        <v>0</v>
      </c>
      <c r="AC24" s="466">
        <f t="shared" si="5"/>
        <v>210000000</v>
      </c>
      <c r="AD24" s="466">
        <f t="shared" si="6"/>
        <v>0</v>
      </c>
      <c r="AE24" s="466">
        <f t="shared" si="7"/>
        <v>0</v>
      </c>
      <c r="AF24" s="482">
        <f t="shared" si="8"/>
        <v>0</v>
      </c>
      <c r="AG24" s="440">
        <f t="shared" si="9"/>
        <v>220500000</v>
      </c>
      <c r="AH24" s="519">
        <f t="shared" si="27"/>
        <v>0</v>
      </c>
      <c r="AI24" s="466">
        <f t="shared" si="10"/>
        <v>0</v>
      </c>
      <c r="AJ24" s="466">
        <f t="shared" si="11"/>
        <v>220500000</v>
      </c>
      <c r="AK24" s="466">
        <f t="shared" si="12"/>
        <v>0</v>
      </c>
      <c r="AL24" s="466">
        <f t="shared" si="13"/>
        <v>0</v>
      </c>
      <c r="AM24" s="504">
        <f t="shared" si="14"/>
        <v>0</v>
      </c>
    </row>
    <row r="25" spans="1:39" s="238" customFormat="1" ht="12.6" customHeight="1">
      <c r="A25" s="734"/>
      <c r="B25" s="730" t="s">
        <v>1843</v>
      </c>
      <c r="C25" s="730">
        <v>45</v>
      </c>
      <c r="D25" s="730" t="s">
        <v>1459</v>
      </c>
      <c r="E25" s="730">
        <v>4502</v>
      </c>
      <c r="F25" s="730" t="s">
        <v>1844</v>
      </c>
      <c r="G25" s="393">
        <v>4502001</v>
      </c>
      <c r="H25" s="394" t="s">
        <v>661</v>
      </c>
      <c r="I25" s="393">
        <v>450200100</v>
      </c>
      <c r="J25" s="515" t="s">
        <v>888</v>
      </c>
      <c r="K25" s="525">
        <f t="shared" si="28"/>
        <v>187625000</v>
      </c>
      <c r="L25" s="440">
        <f t="shared" si="0"/>
        <v>30000000</v>
      </c>
      <c r="M25" s="519">
        <v>30000000</v>
      </c>
      <c r="N25" s="466"/>
      <c r="O25" s="466"/>
      <c r="P25" s="466"/>
      <c r="Q25" s="466"/>
      <c r="R25" s="482"/>
      <c r="S25" s="440">
        <f t="shared" si="1"/>
        <v>50000000</v>
      </c>
      <c r="T25" s="519">
        <v>50000000</v>
      </c>
      <c r="U25" s="466">
        <f t="shared" si="2"/>
        <v>0</v>
      </c>
      <c r="V25" s="466">
        <f t="shared" si="2"/>
        <v>0</v>
      </c>
      <c r="W25" s="466">
        <f t="shared" si="2"/>
        <v>0</v>
      </c>
      <c r="X25" s="466">
        <f t="shared" si="2"/>
        <v>0</v>
      </c>
      <c r="Y25" s="482">
        <f t="shared" si="2"/>
        <v>0</v>
      </c>
      <c r="Z25" s="440">
        <f t="shared" si="3"/>
        <v>52500000</v>
      </c>
      <c r="AA25" s="519">
        <f t="shared" si="25"/>
        <v>52500000</v>
      </c>
      <c r="AB25" s="466">
        <f t="shared" si="4"/>
        <v>0</v>
      </c>
      <c r="AC25" s="466">
        <f t="shared" si="5"/>
        <v>0</v>
      </c>
      <c r="AD25" s="466">
        <f t="shared" si="6"/>
        <v>0</v>
      </c>
      <c r="AE25" s="466">
        <f t="shared" si="7"/>
        <v>0</v>
      </c>
      <c r="AF25" s="482">
        <f t="shared" si="8"/>
        <v>0</v>
      </c>
      <c r="AG25" s="440">
        <f t="shared" si="9"/>
        <v>55125000</v>
      </c>
      <c r="AH25" s="519">
        <f t="shared" si="27"/>
        <v>55125000</v>
      </c>
      <c r="AI25" s="466">
        <f t="shared" si="10"/>
        <v>0</v>
      </c>
      <c r="AJ25" s="466">
        <f t="shared" si="11"/>
        <v>0</v>
      </c>
      <c r="AK25" s="466">
        <f t="shared" si="12"/>
        <v>0</v>
      </c>
      <c r="AL25" s="466">
        <f t="shared" si="13"/>
        <v>0</v>
      </c>
      <c r="AM25" s="504">
        <f t="shared" si="14"/>
        <v>0</v>
      </c>
    </row>
    <row r="26" spans="1:39" s="238" customFormat="1" ht="15.6" customHeight="1">
      <c r="A26" s="734"/>
      <c r="B26" s="730"/>
      <c r="C26" s="730"/>
      <c r="D26" s="730"/>
      <c r="E26" s="730"/>
      <c r="F26" s="730"/>
      <c r="G26" s="393">
        <v>4502001</v>
      </c>
      <c r="H26" s="394" t="s">
        <v>661</v>
      </c>
      <c r="I26" s="393">
        <v>450200109</v>
      </c>
      <c r="J26" s="515" t="s">
        <v>1836</v>
      </c>
      <c r="K26" s="525">
        <f t="shared" si="28"/>
        <v>146100000</v>
      </c>
      <c r="L26" s="440">
        <f t="shared" si="0"/>
        <v>20000000</v>
      </c>
      <c r="M26" s="519">
        <v>20000000</v>
      </c>
      <c r="N26" s="466"/>
      <c r="O26" s="466"/>
      <c r="P26" s="466"/>
      <c r="Q26" s="466"/>
      <c r="R26" s="482"/>
      <c r="S26" s="440">
        <f t="shared" si="1"/>
        <v>40000000</v>
      </c>
      <c r="T26" s="519">
        <v>40000000</v>
      </c>
      <c r="U26" s="466">
        <f t="shared" si="2"/>
        <v>0</v>
      </c>
      <c r="V26" s="466">
        <f t="shared" si="2"/>
        <v>0</v>
      </c>
      <c r="W26" s="466">
        <f t="shared" si="2"/>
        <v>0</v>
      </c>
      <c r="X26" s="466">
        <f t="shared" si="2"/>
        <v>0</v>
      </c>
      <c r="Y26" s="482">
        <f t="shared" si="2"/>
        <v>0</v>
      </c>
      <c r="Z26" s="440">
        <f t="shared" si="3"/>
        <v>42000000</v>
      </c>
      <c r="AA26" s="519">
        <f t="shared" si="25"/>
        <v>42000000</v>
      </c>
      <c r="AB26" s="466">
        <f t="shared" si="4"/>
        <v>0</v>
      </c>
      <c r="AC26" s="466">
        <f t="shared" si="5"/>
        <v>0</v>
      </c>
      <c r="AD26" s="466">
        <f t="shared" si="6"/>
        <v>0</v>
      </c>
      <c r="AE26" s="466">
        <f t="shared" si="7"/>
        <v>0</v>
      </c>
      <c r="AF26" s="482">
        <f t="shared" si="8"/>
        <v>0</v>
      </c>
      <c r="AG26" s="440">
        <f t="shared" si="9"/>
        <v>44100000</v>
      </c>
      <c r="AH26" s="519">
        <f t="shared" si="27"/>
        <v>44100000</v>
      </c>
      <c r="AI26" s="466">
        <f t="shared" si="10"/>
        <v>0</v>
      </c>
      <c r="AJ26" s="466">
        <f t="shared" si="11"/>
        <v>0</v>
      </c>
      <c r="AK26" s="466">
        <f t="shared" si="12"/>
        <v>0</v>
      </c>
      <c r="AL26" s="466">
        <f t="shared" si="13"/>
        <v>0</v>
      </c>
      <c r="AM26" s="504">
        <f t="shared" si="14"/>
        <v>0</v>
      </c>
    </row>
    <row r="27" spans="1:39" s="238" customFormat="1" ht="19.149999999999999">
      <c r="A27" s="734"/>
      <c r="B27" s="730"/>
      <c r="C27" s="730"/>
      <c r="D27" s="730"/>
      <c r="E27" s="730"/>
      <c r="F27" s="730"/>
      <c r="G27" s="393">
        <v>4502034</v>
      </c>
      <c r="H27" s="394" t="s">
        <v>836</v>
      </c>
      <c r="I27" s="393">
        <v>450203407</v>
      </c>
      <c r="J27" s="515" t="s">
        <v>838</v>
      </c>
      <c r="K27" s="525">
        <f t="shared" si="28"/>
        <v>146100000</v>
      </c>
      <c r="L27" s="440">
        <f t="shared" si="0"/>
        <v>20000000</v>
      </c>
      <c r="M27" s="519">
        <v>20000000</v>
      </c>
      <c r="N27" s="466"/>
      <c r="O27" s="466"/>
      <c r="P27" s="466"/>
      <c r="Q27" s="466"/>
      <c r="R27" s="482"/>
      <c r="S27" s="440">
        <f t="shared" si="1"/>
        <v>40000000</v>
      </c>
      <c r="T27" s="519">
        <v>40000000</v>
      </c>
      <c r="U27" s="466">
        <f t="shared" si="2"/>
        <v>0</v>
      </c>
      <c r="V27" s="466">
        <f t="shared" si="2"/>
        <v>0</v>
      </c>
      <c r="W27" s="466">
        <f t="shared" si="2"/>
        <v>0</v>
      </c>
      <c r="X27" s="466">
        <f t="shared" si="2"/>
        <v>0</v>
      </c>
      <c r="Y27" s="482">
        <f t="shared" si="2"/>
        <v>0</v>
      </c>
      <c r="Z27" s="440">
        <f t="shared" si="3"/>
        <v>42000000</v>
      </c>
      <c r="AA27" s="519">
        <f t="shared" si="25"/>
        <v>42000000</v>
      </c>
      <c r="AB27" s="466">
        <f t="shared" si="4"/>
        <v>0</v>
      </c>
      <c r="AC27" s="466">
        <f t="shared" si="5"/>
        <v>0</v>
      </c>
      <c r="AD27" s="466">
        <f t="shared" si="6"/>
        <v>0</v>
      </c>
      <c r="AE27" s="466">
        <f t="shared" si="7"/>
        <v>0</v>
      </c>
      <c r="AF27" s="482">
        <f t="shared" si="8"/>
        <v>0</v>
      </c>
      <c r="AG27" s="440">
        <f t="shared" si="9"/>
        <v>44100000</v>
      </c>
      <c r="AH27" s="519">
        <f t="shared" si="27"/>
        <v>44100000</v>
      </c>
      <c r="AI27" s="466">
        <f t="shared" si="10"/>
        <v>0</v>
      </c>
      <c r="AJ27" s="466">
        <f t="shared" si="11"/>
        <v>0</v>
      </c>
      <c r="AK27" s="466">
        <f t="shared" si="12"/>
        <v>0</v>
      </c>
      <c r="AL27" s="466">
        <f t="shared" si="13"/>
        <v>0</v>
      </c>
      <c r="AM27" s="504">
        <f t="shared" si="14"/>
        <v>0</v>
      </c>
    </row>
    <row r="28" spans="1:39" s="238" customFormat="1">
      <c r="A28" s="734"/>
      <c r="B28" s="730"/>
      <c r="C28" s="730"/>
      <c r="D28" s="730"/>
      <c r="E28" s="730"/>
      <c r="F28" s="730"/>
      <c r="G28" s="393">
        <v>4502017</v>
      </c>
      <c r="H28" s="394" t="s">
        <v>1162</v>
      </c>
      <c r="I28" s="393">
        <v>450201700</v>
      </c>
      <c r="J28" s="515" t="s">
        <v>1164</v>
      </c>
      <c r="K28" s="525">
        <f t="shared" si="28"/>
        <v>43101250</v>
      </c>
      <c r="L28" s="440">
        <f t="shared" si="0"/>
        <v>10000000</v>
      </c>
      <c r="M28" s="519">
        <v>10000000</v>
      </c>
      <c r="N28" s="466"/>
      <c r="O28" s="466"/>
      <c r="P28" s="466"/>
      <c r="Q28" s="466"/>
      <c r="R28" s="482"/>
      <c r="S28" s="440">
        <f t="shared" si="1"/>
        <v>10500000</v>
      </c>
      <c r="T28" s="519">
        <f t="shared" ref="T28:T31" si="30">+M28*1.05</f>
        <v>10500000</v>
      </c>
      <c r="U28" s="466">
        <f t="shared" si="2"/>
        <v>0</v>
      </c>
      <c r="V28" s="466">
        <f t="shared" si="2"/>
        <v>0</v>
      </c>
      <c r="W28" s="466">
        <f t="shared" si="2"/>
        <v>0</v>
      </c>
      <c r="X28" s="466">
        <f t="shared" si="2"/>
        <v>0</v>
      </c>
      <c r="Y28" s="482">
        <f t="shared" si="2"/>
        <v>0</v>
      </c>
      <c r="Z28" s="440">
        <f t="shared" si="3"/>
        <v>11025000</v>
      </c>
      <c r="AA28" s="519">
        <f t="shared" si="25"/>
        <v>11025000</v>
      </c>
      <c r="AB28" s="466">
        <f t="shared" si="4"/>
        <v>0</v>
      </c>
      <c r="AC28" s="466">
        <f t="shared" si="5"/>
        <v>0</v>
      </c>
      <c r="AD28" s="466">
        <f t="shared" si="6"/>
        <v>0</v>
      </c>
      <c r="AE28" s="466">
        <f t="shared" si="7"/>
        <v>0</v>
      </c>
      <c r="AF28" s="482">
        <f t="shared" si="8"/>
        <v>0</v>
      </c>
      <c r="AG28" s="440">
        <f t="shared" si="9"/>
        <v>11576250</v>
      </c>
      <c r="AH28" s="519">
        <f t="shared" si="27"/>
        <v>11576250</v>
      </c>
      <c r="AI28" s="466">
        <f t="shared" si="10"/>
        <v>0</v>
      </c>
      <c r="AJ28" s="466">
        <f t="shared" si="11"/>
        <v>0</v>
      </c>
      <c r="AK28" s="466">
        <f t="shared" si="12"/>
        <v>0</v>
      </c>
      <c r="AL28" s="466">
        <f t="shared" si="13"/>
        <v>0</v>
      </c>
      <c r="AM28" s="504">
        <f t="shared" si="14"/>
        <v>0</v>
      </c>
    </row>
    <row r="29" spans="1:39" s="238" customFormat="1" ht="10.15" thickBot="1">
      <c r="A29" s="764"/>
      <c r="B29" s="750"/>
      <c r="C29" s="750"/>
      <c r="D29" s="750"/>
      <c r="E29" s="750"/>
      <c r="F29" s="750"/>
      <c r="G29" s="473">
        <v>4502016</v>
      </c>
      <c r="H29" s="505" t="s">
        <v>1159</v>
      </c>
      <c r="I29" s="473">
        <v>450201600</v>
      </c>
      <c r="J29" s="516" t="s">
        <v>1133</v>
      </c>
      <c r="K29" s="526">
        <f t="shared" si="28"/>
        <v>43101250</v>
      </c>
      <c r="L29" s="441">
        <f t="shared" si="0"/>
        <v>10000000</v>
      </c>
      <c r="M29" s="520">
        <v>10000000</v>
      </c>
      <c r="N29" s="470"/>
      <c r="O29" s="470"/>
      <c r="P29" s="470"/>
      <c r="Q29" s="470"/>
      <c r="R29" s="483"/>
      <c r="S29" s="441">
        <f t="shared" si="1"/>
        <v>10500000</v>
      </c>
      <c r="T29" s="520">
        <f t="shared" si="30"/>
        <v>10500000</v>
      </c>
      <c r="U29" s="470">
        <f t="shared" si="2"/>
        <v>0</v>
      </c>
      <c r="V29" s="470">
        <f t="shared" si="2"/>
        <v>0</v>
      </c>
      <c r="W29" s="470">
        <f t="shared" si="2"/>
        <v>0</v>
      </c>
      <c r="X29" s="470">
        <f t="shared" si="2"/>
        <v>0</v>
      </c>
      <c r="Y29" s="483">
        <f t="shared" si="2"/>
        <v>0</v>
      </c>
      <c r="Z29" s="441">
        <f t="shared" si="3"/>
        <v>11025000</v>
      </c>
      <c r="AA29" s="520">
        <f t="shared" si="25"/>
        <v>11025000</v>
      </c>
      <c r="AB29" s="470">
        <f t="shared" si="4"/>
        <v>0</v>
      </c>
      <c r="AC29" s="470">
        <f t="shared" si="5"/>
        <v>0</v>
      </c>
      <c r="AD29" s="470">
        <f t="shared" si="6"/>
        <v>0</v>
      </c>
      <c r="AE29" s="470">
        <f t="shared" si="7"/>
        <v>0</v>
      </c>
      <c r="AF29" s="483">
        <f t="shared" si="8"/>
        <v>0</v>
      </c>
      <c r="AG29" s="441">
        <f t="shared" si="9"/>
        <v>11576250</v>
      </c>
      <c r="AH29" s="520">
        <f t="shared" si="27"/>
        <v>11576250</v>
      </c>
      <c r="AI29" s="470">
        <f t="shared" si="10"/>
        <v>0</v>
      </c>
      <c r="AJ29" s="470">
        <f t="shared" si="11"/>
        <v>0</v>
      </c>
      <c r="AK29" s="470">
        <f t="shared" si="12"/>
        <v>0</v>
      </c>
      <c r="AL29" s="470">
        <f t="shared" si="13"/>
        <v>0</v>
      </c>
      <c r="AM29" s="506">
        <f t="shared" si="14"/>
        <v>0</v>
      </c>
    </row>
    <row r="30" spans="1:39" ht="10.15" customHeight="1">
      <c r="A30" s="757" t="s">
        <v>1845</v>
      </c>
      <c r="B30" s="724" t="s">
        <v>1846</v>
      </c>
      <c r="C30" s="724">
        <v>45</v>
      </c>
      <c r="D30" s="724" t="s">
        <v>1459</v>
      </c>
      <c r="E30" s="724">
        <v>4501</v>
      </c>
      <c r="F30" s="724" t="s">
        <v>1470</v>
      </c>
      <c r="G30" s="374" t="s">
        <v>1847</v>
      </c>
      <c r="H30" s="375" t="s">
        <v>695</v>
      </c>
      <c r="I30" s="374" t="s">
        <v>1848</v>
      </c>
      <c r="J30" s="508" t="s">
        <v>1849</v>
      </c>
      <c r="K30" s="524">
        <f t="shared" si="28"/>
        <v>258607500</v>
      </c>
      <c r="L30" s="438">
        <f t="shared" si="0"/>
        <v>60000000</v>
      </c>
      <c r="M30" s="484">
        <v>60000000</v>
      </c>
      <c r="N30" s="449"/>
      <c r="O30" s="449"/>
      <c r="P30" s="449"/>
      <c r="Q30" s="449"/>
      <c r="R30" s="457"/>
      <c r="S30" s="438">
        <f t="shared" si="1"/>
        <v>63000000</v>
      </c>
      <c r="T30" s="484">
        <f t="shared" si="30"/>
        <v>63000000</v>
      </c>
      <c r="U30" s="449">
        <f t="shared" si="2"/>
        <v>0</v>
      </c>
      <c r="V30" s="449">
        <f t="shared" si="2"/>
        <v>0</v>
      </c>
      <c r="W30" s="449">
        <f t="shared" si="2"/>
        <v>0</v>
      </c>
      <c r="X30" s="449">
        <f t="shared" si="2"/>
        <v>0</v>
      </c>
      <c r="Y30" s="457">
        <f t="shared" si="2"/>
        <v>0</v>
      </c>
      <c r="Z30" s="438">
        <f t="shared" si="3"/>
        <v>66150000</v>
      </c>
      <c r="AA30" s="484">
        <f t="shared" si="25"/>
        <v>66150000</v>
      </c>
      <c r="AB30" s="449">
        <f t="shared" si="4"/>
        <v>0</v>
      </c>
      <c r="AC30" s="449">
        <f t="shared" si="5"/>
        <v>0</v>
      </c>
      <c r="AD30" s="449">
        <f t="shared" si="6"/>
        <v>0</v>
      </c>
      <c r="AE30" s="449">
        <f t="shared" si="7"/>
        <v>0</v>
      </c>
      <c r="AF30" s="457">
        <f t="shared" si="8"/>
        <v>0</v>
      </c>
      <c r="AG30" s="438">
        <f t="shared" si="9"/>
        <v>69457500</v>
      </c>
      <c r="AH30" s="484">
        <f t="shared" si="27"/>
        <v>69457500</v>
      </c>
      <c r="AI30" s="449">
        <f t="shared" si="10"/>
        <v>0</v>
      </c>
      <c r="AJ30" s="449">
        <f t="shared" si="11"/>
        <v>0</v>
      </c>
      <c r="AK30" s="449">
        <f t="shared" si="12"/>
        <v>0</v>
      </c>
      <c r="AL30" s="449">
        <f t="shared" si="13"/>
        <v>0</v>
      </c>
      <c r="AM30" s="454">
        <f t="shared" si="14"/>
        <v>0</v>
      </c>
    </row>
    <row r="31" spans="1:39" ht="19.149999999999999">
      <c r="A31" s="758"/>
      <c r="B31" s="725"/>
      <c r="C31" s="725"/>
      <c r="D31" s="725"/>
      <c r="E31" s="725"/>
      <c r="F31" s="725"/>
      <c r="G31" s="378" t="s">
        <v>1850</v>
      </c>
      <c r="H31" s="379" t="s">
        <v>414</v>
      </c>
      <c r="I31" s="378" t="s">
        <v>1073</v>
      </c>
      <c r="J31" s="510" t="s">
        <v>624</v>
      </c>
      <c r="K31" s="525">
        <f t="shared" si="28"/>
        <v>609722500</v>
      </c>
      <c r="L31" s="440">
        <f t="shared" si="0"/>
        <v>140000000</v>
      </c>
      <c r="M31" s="485">
        <v>40000000</v>
      </c>
      <c r="N31" s="450">
        <v>100000000</v>
      </c>
      <c r="O31" s="450"/>
      <c r="P31" s="450"/>
      <c r="Q31" s="450"/>
      <c r="R31" s="458"/>
      <c r="S31" s="440">
        <f t="shared" si="1"/>
        <v>149000000</v>
      </c>
      <c r="T31" s="485">
        <f t="shared" si="30"/>
        <v>42000000</v>
      </c>
      <c r="U31" s="450">
        <f t="shared" si="2"/>
        <v>107000000</v>
      </c>
      <c r="V31" s="450">
        <f t="shared" si="2"/>
        <v>0</v>
      </c>
      <c r="W31" s="450">
        <f t="shared" si="2"/>
        <v>0</v>
      </c>
      <c r="X31" s="450">
        <f t="shared" si="2"/>
        <v>0</v>
      </c>
      <c r="Y31" s="458">
        <f t="shared" si="2"/>
        <v>0</v>
      </c>
      <c r="Z31" s="440">
        <f t="shared" si="3"/>
        <v>156450000</v>
      </c>
      <c r="AA31" s="485">
        <f t="shared" si="25"/>
        <v>44100000</v>
      </c>
      <c r="AB31" s="450">
        <f t="shared" si="4"/>
        <v>112350000</v>
      </c>
      <c r="AC31" s="450">
        <f t="shared" si="5"/>
        <v>0</v>
      </c>
      <c r="AD31" s="450">
        <f t="shared" si="6"/>
        <v>0</v>
      </c>
      <c r="AE31" s="450">
        <f t="shared" si="7"/>
        <v>0</v>
      </c>
      <c r="AF31" s="458">
        <f t="shared" si="8"/>
        <v>0</v>
      </c>
      <c r="AG31" s="440">
        <f t="shared" si="9"/>
        <v>164272500</v>
      </c>
      <c r="AH31" s="485">
        <f t="shared" si="27"/>
        <v>46305000</v>
      </c>
      <c r="AI31" s="450">
        <f t="shared" si="10"/>
        <v>117967500</v>
      </c>
      <c r="AJ31" s="450">
        <f t="shared" si="11"/>
        <v>0</v>
      </c>
      <c r="AK31" s="450">
        <f t="shared" si="12"/>
        <v>0</v>
      </c>
      <c r="AL31" s="450">
        <f t="shared" si="13"/>
        <v>0</v>
      </c>
      <c r="AM31" s="455">
        <f t="shared" si="14"/>
        <v>0</v>
      </c>
    </row>
    <row r="32" spans="1:39" ht="19.149999999999999">
      <c r="A32" s="758"/>
      <c r="B32" s="725"/>
      <c r="C32" s="725"/>
      <c r="D32" s="725"/>
      <c r="E32" s="725"/>
      <c r="F32" s="725"/>
      <c r="G32" s="378">
        <v>4501004</v>
      </c>
      <c r="H32" s="379" t="s">
        <v>414</v>
      </c>
      <c r="I32" s="378" t="s">
        <v>1851</v>
      </c>
      <c r="J32" s="510" t="s">
        <v>1852</v>
      </c>
      <c r="K32" s="525">
        <f t="shared" si="28"/>
        <v>177625000</v>
      </c>
      <c r="L32" s="440">
        <f t="shared" si="0"/>
        <v>20000000</v>
      </c>
      <c r="M32" s="485">
        <v>20000000</v>
      </c>
      <c r="N32" s="450"/>
      <c r="O32" s="450"/>
      <c r="P32" s="450"/>
      <c r="Q32" s="450"/>
      <c r="R32" s="458"/>
      <c r="S32" s="440">
        <f t="shared" si="1"/>
        <v>50000000</v>
      </c>
      <c r="T32" s="485">
        <v>50000000</v>
      </c>
      <c r="U32" s="450">
        <f t="shared" si="2"/>
        <v>0</v>
      </c>
      <c r="V32" s="450">
        <f t="shared" si="2"/>
        <v>0</v>
      </c>
      <c r="W32" s="450">
        <f t="shared" si="2"/>
        <v>0</v>
      </c>
      <c r="X32" s="450">
        <f t="shared" si="2"/>
        <v>0</v>
      </c>
      <c r="Y32" s="458">
        <f t="shared" si="2"/>
        <v>0</v>
      </c>
      <c r="Z32" s="440">
        <f t="shared" si="3"/>
        <v>52500000</v>
      </c>
      <c r="AA32" s="485">
        <f t="shared" si="25"/>
        <v>52500000</v>
      </c>
      <c r="AB32" s="450">
        <f t="shared" si="4"/>
        <v>0</v>
      </c>
      <c r="AC32" s="450">
        <f t="shared" si="5"/>
        <v>0</v>
      </c>
      <c r="AD32" s="450">
        <f t="shared" si="6"/>
        <v>0</v>
      </c>
      <c r="AE32" s="450">
        <f t="shared" si="7"/>
        <v>0</v>
      </c>
      <c r="AF32" s="458">
        <f t="shared" si="8"/>
        <v>0</v>
      </c>
      <c r="AG32" s="440">
        <f t="shared" si="9"/>
        <v>55125000</v>
      </c>
      <c r="AH32" s="485">
        <f t="shared" si="27"/>
        <v>55125000</v>
      </c>
      <c r="AI32" s="450">
        <f t="shared" si="10"/>
        <v>0</v>
      </c>
      <c r="AJ32" s="450">
        <f t="shared" si="11"/>
        <v>0</v>
      </c>
      <c r="AK32" s="450">
        <f t="shared" si="12"/>
        <v>0</v>
      </c>
      <c r="AL32" s="450">
        <f t="shared" si="13"/>
        <v>0</v>
      </c>
      <c r="AM32" s="455">
        <f t="shared" si="14"/>
        <v>0</v>
      </c>
    </row>
    <row r="33" spans="1:39" ht="14.45" customHeight="1">
      <c r="A33" s="758"/>
      <c r="B33" s="725"/>
      <c r="C33" s="725"/>
      <c r="D33" s="725"/>
      <c r="E33" s="725"/>
      <c r="F33" s="725"/>
      <c r="G33" s="378" t="s">
        <v>1853</v>
      </c>
      <c r="H33" s="379" t="s">
        <v>1854</v>
      </c>
      <c r="I33" s="378" t="s">
        <v>1855</v>
      </c>
      <c r="J33" s="510" t="s">
        <v>1854</v>
      </c>
      <c r="K33" s="525">
        <f t="shared" si="28"/>
        <v>2772952500</v>
      </c>
      <c r="L33" s="440">
        <f t="shared" si="0"/>
        <v>500000000</v>
      </c>
      <c r="M33" s="485">
        <v>200000000</v>
      </c>
      <c r="N33" s="450">
        <v>100000000</v>
      </c>
      <c r="O33" s="450">
        <v>200000000</v>
      </c>
      <c r="P33" s="450"/>
      <c r="Q33" s="450"/>
      <c r="R33" s="458"/>
      <c r="S33" s="440">
        <f t="shared" si="1"/>
        <v>721000000</v>
      </c>
      <c r="T33" s="485">
        <v>400000000</v>
      </c>
      <c r="U33" s="450">
        <f t="shared" ref="U33:Y50" si="31">+N33*1.07</f>
        <v>107000000</v>
      </c>
      <c r="V33" s="450">
        <f t="shared" si="31"/>
        <v>214000000</v>
      </c>
      <c r="W33" s="450">
        <f t="shared" si="31"/>
        <v>0</v>
      </c>
      <c r="X33" s="450">
        <f t="shared" si="31"/>
        <v>0</v>
      </c>
      <c r="Y33" s="458">
        <f t="shared" si="31"/>
        <v>0</v>
      </c>
      <c r="Z33" s="440">
        <f t="shared" si="3"/>
        <v>757050000</v>
      </c>
      <c r="AA33" s="485">
        <f t="shared" si="25"/>
        <v>420000000</v>
      </c>
      <c r="AB33" s="450">
        <f t="shared" si="4"/>
        <v>112350000</v>
      </c>
      <c r="AC33" s="450">
        <f t="shared" si="5"/>
        <v>224700000</v>
      </c>
      <c r="AD33" s="450">
        <f t="shared" si="6"/>
        <v>0</v>
      </c>
      <c r="AE33" s="450">
        <f t="shared" si="7"/>
        <v>0</v>
      </c>
      <c r="AF33" s="458">
        <f t="shared" si="8"/>
        <v>0</v>
      </c>
      <c r="AG33" s="440">
        <f t="shared" si="9"/>
        <v>794902500</v>
      </c>
      <c r="AH33" s="485">
        <f t="shared" si="27"/>
        <v>441000000</v>
      </c>
      <c r="AI33" s="450">
        <f t="shared" si="10"/>
        <v>117967500</v>
      </c>
      <c r="AJ33" s="450">
        <f t="shared" si="11"/>
        <v>235935000</v>
      </c>
      <c r="AK33" s="450">
        <f t="shared" si="12"/>
        <v>0</v>
      </c>
      <c r="AL33" s="450">
        <f t="shared" si="13"/>
        <v>0</v>
      </c>
      <c r="AM33" s="455">
        <f t="shared" si="14"/>
        <v>0</v>
      </c>
    </row>
    <row r="34" spans="1:39" ht="19.149999999999999">
      <c r="A34" s="758"/>
      <c r="B34" s="725"/>
      <c r="C34" s="725"/>
      <c r="D34" s="725"/>
      <c r="E34" s="725"/>
      <c r="F34" s="725"/>
      <c r="G34" s="378" t="s">
        <v>1856</v>
      </c>
      <c r="H34" s="379" t="s">
        <v>1075</v>
      </c>
      <c r="I34" s="378" t="s">
        <v>1857</v>
      </c>
      <c r="J34" s="510" t="s">
        <v>1076</v>
      </c>
      <c r="K34" s="525">
        <f t="shared" si="28"/>
        <v>1696250000</v>
      </c>
      <c r="L34" s="440">
        <f t="shared" si="0"/>
        <v>120000000</v>
      </c>
      <c r="M34" s="485">
        <v>120000000</v>
      </c>
      <c r="N34" s="450"/>
      <c r="O34" s="450"/>
      <c r="P34" s="450"/>
      <c r="Q34" s="450"/>
      <c r="R34" s="458"/>
      <c r="S34" s="440">
        <f t="shared" si="1"/>
        <v>500000000</v>
      </c>
      <c r="T34" s="485">
        <v>500000000</v>
      </c>
      <c r="U34" s="450">
        <f t="shared" si="31"/>
        <v>0</v>
      </c>
      <c r="V34" s="450">
        <f t="shared" si="31"/>
        <v>0</v>
      </c>
      <c r="W34" s="450">
        <f t="shared" si="31"/>
        <v>0</v>
      </c>
      <c r="X34" s="450">
        <f t="shared" si="31"/>
        <v>0</v>
      </c>
      <c r="Y34" s="458">
        <f t="shared" si="31"/>
        <v>0</v>
      </c>
      <c r="Z34" s="440">
        <f t="shared" si="3"/>
        <v>525000000</v>
      </c>
      <c r="AA34" s="485">
        <f t="shared" si="25"/>
        <v>525000000</v>
      </c>
      <c r="AB34" s="450">
        <f t="shared" si="4"/>
        <v>0</v>
      </c>
      <c r="AC34" s="450">
        <f t="shared" si="5"/>
        <v>0</v>
      </c>
      <c r="AD34" s="450">
        <f t="shared" si="6"/>
        <v>0</v>
      </c>
      <c r="AE34" s="450">
        <f t="shared" si="7"/>
        <v>0</v>
      </c>
      <c r="AF34" s="458">
        <f t="shared" si="8"/>
        <v>0</v>
      </c>
      <c r="AG34" s="440">
        <f t="shared" si="9"/>
        <v>551250000</v>
      </c>
      <c r="AH34" s="485">
        <f t="shared" si="27"/>
        <v>551250000</v>
      </c>
      <c r="AI34" s="450">
        <f t="shared" si="10"/>
        <v>0</v>
      </c>
      <c r="AJ34" s="450">
        <f t="shared" si="11"/>
        <v>0</v>
      </c>
      <c r="AK34" s="450">
        <f t="shared" si="12"/>
        <v>0</v>
      </c>
      <c r="AL34" s="450">
        <f t="shared" si="13"/>
        <v>0</v>
      </c>
      <c r="AM34" s="455">
        <f t="shared" si="14"/>
        <v>0</v>
      </c>
    </row>
    <row r="35" spans="1:39" ht="19.149999999999999">
      <c r="A35" s="758"/>
      <c r="B35" s="725"/>
      <c r="C35" s="725"/>
      <c r="D35" s="725"/>
      <c r="E35" s="725"/>
      <c r="F35" s="725"/>
      <c r="G35" s="378" t="s">
        <v>1085</v>
      </c>
      <c r="H35" s="379" t="s">
        <v>1086</v>
      </c>
      <c r="I35" s="378" t="s">
        <v>1087</v>
      </c>
      <c r="J35" s="510" t="s">
        <v>1088</v>
      </c>
      <c r="K35" s="525">
        <f t="shared" si="28"/>
        <v>6305000000</v>
      </c>
      <c r="L35" s="440">
        <f t="shared" si="0"/>
        <v>0</v>
      </c>
      <c r="M35" s="485"/>
      <c r="N35" s="450"/>
      <c r="O35" s="450"/>
      <c r="P35" s="450"/>
      <c r="Q35" s="450"/>
      <c r="R35" s="458"/>
      <c r="S35" s="440">
        <f t="shared" si="1"/>
        <v>2000000000</v>
      </c>
      <c r="T35" s="485">
        <f t="shared" ref="T35:T36" si="32">+M35*1.07</f>
        <v>0</v>
      </c>
      <c r="U35" s="450">
        <f t="shared" si="31"/>
        <v>0</v>
      </c>
      <c r="V35" s="450">
        <f t="shared" si="31"/>
        <v>0</v>
      </c>
      <c r="W35" s="450">
        <f t="shared" si="31"/>
        <v>0</v>
      </c>
      <c r="X35" s="450">
        <f t="shared" si="31"/>
        <v>0</v>
      </c>
      <c r="Y35" s="458">
        <v>2000000000</v>
      </c>
      <c r="Z35" s="440">
        <f t="shared" si="3"/>
        <v>2100000000</v>
      </c>
      <c r="AA35" s="485">
        <f t="shared" si="25"/>
        <v>0</v>
      </c>
      <c r="AB35" s="450">
        <f t="shared" si="4"/>
        <v>0</v>
      </c>
      <c r="AC35" s="450">
        <f t="shared" si="5"/>
        <v>0</v>
      </c>
      <c r="AD35" s="450">
        <f t="shared" si="6"/>
        <v>0</v>
      </c>
      <c r="AE35" s="450">
        <f t="shared" si="7"/>
        <v>0</v>
      </c>
      <c r="AF35" s="458">
        <f t="shared" si="8"/>
        <v>2100000000</v>
      </c>
      <c r="AG35" s="440">
        <f t="shared" si="9"/>
        <v>2205000000</v>
      </c>
      <c r="AH35" s="485">
        <f t="shared" si="27"/>
        <v>0</v>
      </c>
      <c r="AI35" s="450">
        <f t="shared" si="10"/>
        <v>0</v>
      </c>
      <c r="AJ35" s="450">
        <f t="shared" si="11"/>
        <v>0</v>
      </c>
      <c r="AK35" s="450">
        <f t="shared" si="12"/>
        <v>0</v>
      </c>
      <c r="AL35" s="450">
        <f t="shared" si="13"/>
        <v>0</v>
      </c>
      <c r="AM35" s="455">
        <f t="shared" si="14"/>
        <v>2205000000</v>
      </c>
    </row>
    <row r="36" spans="1:39" ht="15.6" customHeight="1">
      <c r="A36" s="758"/>
      <c r="B36" s="725"/>
      <c r="C36" s="725"/>
      <c r="D36" s="725"/>
      <c r="E36" s="725"/>
      <c r="F36" s="725"/>
      <c r="G36" s="378" t="s">
        <v>1085</v>
      </c>
      <c r="H36" s="379" t="s">
        <v>1086</v>
      </c>
      <c r="I36" s="378" t="s">
        <v>1858</v>
      </c>
      <c r="J36" s="510" t="s">
        <v>1089</v>
      </c>
      <c r="K36" s="525">
        <f t="shared" si="28"/>
        <v>1576250000</v>
      </c>
      <c r="L36" s="440">
        <f t="shared" si="0"/>
        <v>0</v>
      </c>
      <c r="M36" s="485"/>
      <c r="N36" s="450"/>
      <c r="O36" s="450"/>
      <c r="P36" s="450"/>
      <c r="Q36" s="450"/>
      <c r="R36" s="458"/>
      <c r="S36" s="440">
        <f t="shared" si="1"/>
        <v>500000000</v>
      </c>
      <c r="T36" s="485">
        <f t="shared" si="32"/>
        <v>0</v>
      </c>
      <c r="U36" s="450">
        <f t="shared" si="31"/>
        <v>0</v>
      </c>
      <c r="V36" s="450">
        <f t="shared" si="31"/>
        <v>0</v>
      </c>
      <c r="W36" s="450">
        <f t="shared" si="31"/>
        <v>0</v>
      </c>
      <c r="X36" s="450">
        <f t="shared" si="31"/>
        <v>0</v>
      </c>
      <c r="Y36" s="458">
        <v>500000000</v>
      </c>
      <c r="Z36" s="440">
        <f t="shared" si="3"/>
        <v>525000000</v>
      </c>
      <c r="AA36" s="485">
        <f t="shared" si="25"/>
        <v>0</v>
      </c>
      <c r="AB36" s="450">
        <f t="shared" si="4"/>
        <v>0</v>
      </c>
      <c r="AC36" s="450">
        <f t="shared" si="5"/>
        <v>0</v>
      </c>
      <c r="AD36" s="450">
        <f t="shared" si="6"/>
        <v>0</v>
      </c>
      <c r="AE36" s="450">
        <f t="shared" si="7"/>
        <v>0</v>
      </c>
      <c r="AF36" s="458">
        <f t="shared" si="8"/>
        <v>525000000</v>
      </c>
      <c r="AG36" s="440">
        <f t="shared" si="9"/>
        <v>551250000</v>
      </c>
      <c r="AH36" s="485">
        <f t="shared" si="27"/>
        <v>0</v>
      </c>
      <c r="AI36" s="450">
        <f t="shared" si="10"/>
        <v>0</v>
      </c>
      <c r="AJ36" s="450">
        <f t="shared" si="11"/>
        <v>0</v>
      </c>
      <c r="AK36" s="450">
        <f t="shared" si="12"/>
        <v>0</v>
      </c>
      <c r="AL36" s="450">
        <f t="shared" si="13"/>
        <v>0</v>
      </c>
      <c r="AM36" s="455">
        <f t="shared" si="14"/>
        <v>551250000</v>
      </c>
    </row>
    <row r="37" spans="1:39" ht="19.149999999999999">
      <c r="A37" s="758"/>
      <c r="B37" s="725"/>
      <c r="C37" s="725"/>
      <c r="D37" s="725"/>
      <c r="E37" s="725"/>
      <c r="F37" s="725"/>
      <c r="G37" s="378" t="s">
        <v>1859</v>
      </c>
      <c r="H37" s="379" t="s">
        <v>1860</v>
      </c>
      <c r="I37" s="378" t="s">
        <v>1861</v>
      </c>
      <c r="J37" s="510" t="s">
        <v>1862</v>
      </c>
      <c r="K37" s="525">
        <f t="shared" si="28"/>
        <v>2598685000</v>
      </c>
      <c r="L37" s="490">
        <f t="shared" si="0"/>
        <v>600000000</v>
      </c>
      <c r="M37" s="485">
        <v>400000000</v>
      </c>
      <c r="N37" s="450"/>
      <c r="O37" s="450">
        <v>200000000</v>
      </c>
      <c r="P37" s="450"/>
      <c r="Q37" s="450"/>
      <c r="R37" s="458"/>
      <c r="S37" s="440">
        <f t="shared" si="1"/>
        <v>634000000</v>
      </c>
      <c r="T37" s="485">
        <f t="shared" ref="T37:T39" si="33">+M37*1.05</f>
        <v>420000000</v>
      </c>
      <c r="U37" s="450">
        <f t="shared" si="31"/>
        <v>0</v>
      </c>
      <c r="V37" s="450">
        <f t="shared" si="31"/>
        <v>214000000</v>
      </c>
      <c r="W37" s="450">
        <f t="shared" si="31"/>
        <v>0</v>
      </c>
      <c r="X37" s="450">
        <f t="shared" si="31"/>
        <v>0</v>
      </c>
      <c r="Y37" s="458">
        <f t="shared" si="31"/>
        <v>0</v>
      </c>
      <c r="Z37" s="440">
        <f t="shared" si="3"/>
        <v>665700000</v>
      </c>
      <c r="AA37" s="485">
        <f t="shared" si="25"/>
        <v>441000000</v>
      </c>
      <c r="AB37" s="450">
        <f t="shared" si="4"/>
        <v>0</v>
      </c>
      <c r="AC37" s="450">
        <f t="shared" si="5"/>
        <v>224700000</v>
      </c>
      <c r="AD37" s="450">
        <f t="shared" si="6"/>
        <v>0</v>
      </c>
      <c r="AE37" s="450">
        <f t="shared" si="7"/>
        <v>0</v>
      </c>
      <c r="AF37" s="458">
        <f t="shared" si="8"/>
        <v>0</v>
      </c>
      <c r="AG37" s="440">
        <f t="shared" si="9"/>
        <v>698985000</v>
      </c>
      <c r="AH37" s="485">
        <f t="shared" si="27"/>
        <v>463050000</v>
      </c>
      <c r="AI37" s="450">
        <f t="shared" si="10"/>
        <v>0</v>
      </c>
      <c r="AJ37" s="450">
        <f t="shared" si="11"/>
        <v>235935000</v>
      </c>
      <c r="AK37" s="450">
        <f t="shared" si="12"/>
        <v>0</v>
      </c>
      <c r="AL37" s="450">
        <f t="shared" si="13"/>
        <v>0</v>
      </c>
      <c r="AM37" s="455">
        <f t="shared" si="14"/>
        <v>0</v>
      </c>
    </row>
    <row r="38" spans="1:39" ht="16.149999999999999" customHeight="1">
      <c r="A38" s="758"/>
      <c r="B38" s="725"/>
      <c r="C38" s="725"/>
      <c r="D38" s="725"/>
      <c r="E38" s="725"/>
      <c r="F38" s="725"/>
      <c r="G38" s="378">
        <v>4501056</v>
      </c>
      <c r="H38" s="379" t="s">
        <v>1080</v>
      </c>
      <c r="I38" s="378">
        <v>450105600</v>
      </c>
      <c r="J38" s="510" t="s">
        <v>1081</v>
      </c>
      <c r="K38" s="525">
        <f t="shared" si="28"/>
        <v>215506250</v>
      </c>
      <c r="L38" s="490">
        <f t="shared" si="0"/>
        <v>50000000</v>
      </c>
      <c r="M38" s="485">
        <v>50000000</v>
      </c>
      <c r="N38" s="450"/>
      <c r="O38" s="450"/>
      <c r="P38" s="450"/>
      <c r="Q38" s="450"/>
      <c r="R38" s="458"/>
      <c r="S38" s="440">
        <f t="shared" si="1"/>
        <v>52500000</v>
      </c>
      <c r="T38" s="485">
        <f t="shared" si="33"/>
        <v>52500000</v>
      </c>
      <c r="U38" s="450">
        <f t="shared" si="31"/>
        <v>0</v>
      </c>
      <c r="V38" s="450">
        <f t="shared" si="31"/>
        <v>0</v>
      </c>
      <c r="W38" s="450">
        <f t="shared" si="31"/>
        <v>0</v>
      </c>
      <c r="X38" s="450">
        <f t="shared" si="31"/>
        <v>0</v>
      </c>
      <c r="Y38" s="458">
        <f t="shared" si="31"/>
        <v>0</v>
      </c>
      <c r="Z38" s="440">
        <f t="shared" si="3"/>
        <v>55125000</v>
      </c>
      <c r="AA38" s="485">
        <f t="shared" si="25"/>
        <v>55125000</v>
      </c>
      <c r="AB38" s="450">
        <f t="shared" si="4"/>
        <v>0</v>
      </c>
      <c r="AC38" s="450">
        <f t="shared" si="5"/>
        <v>0</v>
      </c>
      <c r="AD38" s="450">
        <f t="shared" si="6"/>
        <v>0</v>
      </c>
      <c r="AE38" s="450">
        <f t="shared" si="7"/>
        <v>0</v>
      </c>
      <c r="AF38" s="458">
        <f t="shared" si="8"/>
        <v>0</v>
      </c>
      <c r="AG38" s="440">
        <f t="shared" si="9"/>
        <v>57881250</v>
      </c>
      <c r="AH38" s="485">
        <f t="shared" si="27"/>
        <v>57881250</v>
      </c>
      <c r="AI38" s="450">
        <f t="shared" si="10"/>
        <v>0</v>
      </c>
      <c r="AJ38" s="450">
        <f t="shared" si="11"/>
        <v>0</v>
      </c>
      <c r="AK38" s="450">
        <f t="shared" si="12"/>
        <v>0</v>
      </c>
      <c r="AL38" s="450">
        <f t="shared" si="13"/>
        <v>0</v>
      </c>
      <c r="AM38" s="455">
        <f t="shared" si="14"/>
        <v>0</v>
      </c>
    </row>
    <row r="39" spans="1:39" ht="28.9">
      <c r="A39" s="758"/>
      <c r="B39" s="725"/>
      <c r="C39" s="725"/>
      <c r="D39" s="725"/>
      <c r="E39" s="725"/>
      <c r="F39" s="725"/>
      <c r="G39" s="378" t="s">
        <v>1082</v>
      </c>
      <c r="H39" s="379" t="s">
        <v>1083</v>
      </c>
      <c r="I39" s="378" t="s">
        <v>1084</v>
      </c>
      <c r="J39" s="510" t="s">
        <v>1083</v>
      </c>
      <c r="K39" s="525">
        <f t="shared" si="28"/>
        <v>1724050000</v>
      </c>
      <c r="L39" s="490">
        <f t="shared" si="0"/>
        <v>400000000</v>
      </c>
      <c r="M39" s="485">
        <v>400000000</v>
      </c>
      <c r="N39" s="450"/>
      <c r="O39" s="450"/>
      <c r="P39" s="450"/>
      <c r="Q39" s="450"/>
      <c r="R39" s="458"/>
      <c r="S39" s="440">
        <f t="shared" si="1"/>
        <v>420000000</v>
      </c>
      <c r="T39" s="485">
        <f t="shared" si="33"/>
        <v>420000000</v>
      </c>
      <c r="U39" s="450">
        <f t="shared" si="31"/>
        <v>0</v>
      </c>
      <c r="V39" s="450">
        <f t="shared" si="31"/>
        <v>0</v>
      </c>
      <c r="W39" s="450">
        <f t="shared" si="31"/>
        <v>0</v>
      </c>
      <c r="X39" s="450">
        <f t="shared" si="31"/>
        <v>0</v>
      </c>
      <c r="Y39" s="458">
        <f t="shared" si="31"/>
        <v>0</v>
      </c>
      <c r="Z39" s="440">
        <f t="shared" si="3"/>
        <v>441000000</v>
      </c>
      <c r="AA39" s="485">
        <f t="shared" si="25"/>
        <v>441000000</v>
      </c>
      <c r="AB39" s="450">
        <f t="shared" si="4"/>
        <v>0</v>
      </c>
      <c r="AC39" s="450">
        <f t="shared" si="5"/>
        <v>0</v>
      </c>
      <c r="AD39" s="450">
        <f t="shared" si="6"/>
        <v>0</v>
      </c>
      <c r="AE39" s="450">
        <f t="shared" si="7"/>
        <v>0</v>
      </c>
      <c r="AF39" s="458">
        <f t="shared" si="8"/>
        <v>0</v>
      </c>
      <c r="AG39" s="440">
        <f t="shared" si="9"/>
        <v>463050000</v>
      </c>
      <c r="AH39" s="485">
        <f t="shared" si="27"/>
        <v>463050000</v>
      </c>
      <c r="AI39" s="450">
        <f t="shared" si="10"/>
        <v>0</v>
      </c>
      <c r="AJ39" s="450">
        <f t="shared" si="11"/>
        <v>0</v>
      </c>
      <c r="AK39" s="450">
        <f t="shared" si="12"/>
        <v>0</v>
      </c>
      <c r="AL39" s="450">
        <f t="shared" si="13"/>
        <v>0</v>
      </c>
      <c r="AM39" s="455">
        <f t="shared" si="14"/>
        <v>0</v>
      </c>
    </row>
    <row r="40" spans="1:39" ht="10.15" customHeight="1">
      <c r="A40" s="758"/>
      <c r="B40" s="725"/>
      <c r="C40" s="725">
        <v>21</v>
      </c>
      <c r="D40" s="725" t="s">
        <v>1594</v>
      </c>
      <c r="E40" s="725" t="s">
        <v>1095</v>
      </c>
      <c r="F40" s="725" t="s">
        <v>82</v>
      </c>
      <c r="G40" s="378" t="s">
        <v>1096</v>
      </c>
      <c r="H40" s="379" t="s">
        <v>1097</v>
      </c>
      <c r="I40" s="494" t="s">
        <v>1098</v>
      </c>
      <c r="J40" s="509" t="s">
        <v>1097</v>
      </c>
      <c r="K40" s="525">
        <f t="shared" si="28"/>
        <v>3152500000</v>
      </c>
      <c r="L40" s="490">
        <f t="shared" si="0"/>
        <v>0</v>
      </c>
      <c r="M40" s="485"/>
      <c r="N40" s="450"/>
      <c r="O40" s="450"/>
      <c r="P40" s="450"/>
      <c r="Q40" s="450"/>
      <c r="R40" s="458"/>
      <c r="S40" s="440">
        <f t="shared" si="1"/>
        <v>1000000000</v>
      </c>
      <c r="T40" s="485">
        <v>1000000000</v>
      </c>
      <c r="U40" s="450">
        <f t="shared" si="31"/>
        <v>0</v>
      </c>
      <c r="V40" s="450">
        <f t="shared" si="31"/>
        <v>0</v>
      </c>
      <c r="W40" s="450">
        <f t="shared" si="31"/>
        <v>0</v>
      </c>
      <c r="X40" s="450">
        <f t="shared" si="31"/>
        <v>0</v>
      </c>
      <c r="Y40" s="458">
        <f t="shared" si="31"/>
        <v>0</v>
      </c>
      <c r="Z40" s="440">
        <f t="shared" si="3"/>
        <v>1050000000</v>
      </c>
      <c r="AA40" s="485">
        <f t="shared" si="25"/>
        <v>1050000000</v>
      </c>
      <c r="AB40" s="450">
        <f t="shared" si="4"/>
        <v>0</v>
      </c>
      <c r="AC40" s="450">
        <f t="shared" si="5"/>
        <v>0</v>
      </c>
      <c r="AD40" s="450">
        <f t="shared" si="6"/>
        <v>0</v>
      </c>
      <c r="AE40" s="450">
        <f t="shared" si="7"/>
        <v>0</v>
      </c>
      <c r="AF40" s="458">
        <f t="shared" si="8"/>
        <v>0</v>
      </c>
      <c r="AG40" s="440">
        <f t="shared" si="9"/>
        <v>1102500000</v>
      </c>
      <c r="AH40" s="485">
        <f t="shared" si="27"/>
        <v>1102500000</v>
      </c>
      <c r="AI40" s="450">
        <f t="shared" si="10"/>
        <v>0</v>
      </c>
      <c r="AJ40" s="450">
        <f t="shared" si="11"/>
        <v>0</v>
      </c>
      <c r="AK40" s="450">
        <f t="shared" si="12"/>
        <v>0</v>
      </c>
      <c r="AL40" s="450">
        <f t="shared" si="13"/>
        <v>0</v>
      </c>
      <c r="AM40" s="455">
        <f t="shared" si="14"/>
        <v>0</v>
      </c>
    </row>
    <row r="41" spans="1:39" ht="14.45" customHeight="1">
      <c r="A41" s="758"/>
      <c r="B41" s="725"/>
      <c r="C41" s="725"/>
      <c r="D41" s="725"/>
      <c r="E41" s="725"/>
      <c r="F41" s="725"/>
      <c r="G41" s="378" t="s">
        <v>1099</v>
      </c>
      <c r="H41" s="379" t="s">
        <v>1100</v>
      </c>
      <c r="I41" s="494" t="s">
        <v>1101</v>
      </c>
      <c r="J41" s="509" t="s">
        <v>1100</v>
      </c>
      <c r="K41" s="525">
        <f t="shared" si="28"/>
        <v>3879112500</v>
      </c>
      <c r="L41" s="490">
        <f t="shared" si="0"/>
        <v>900000000</v>
      </c>
      <c r="M41" s="485">
        <v>900000000</v>
      </c>
      <c r="N41" s="450"/>
      <c r="O41" s="450"/>
      <c r="P41" s="450"/>
      <c r="Q41" s="450"/>
      <c r="R41" s="458"/>
      <c r="S41" s="440">
        <f t="shared" si="1"/>
        <v>945000000</v>
      </c>
      <c r="T41" s="485">
        <f>+M41*1.05</f>
        <v>945000000</v>
      </c>
      <c r="U41" s="450">
        <f t="shared" si="31"/>
        <v>0</v>
      </c>
      <c r="V41" s="450">
        <f t="shared" si="31"/>
        <v>0</v>
      </c>
      <c r="W41" s="450">
        <f t="shared" si="31"/>
        <v>0</v>
      </c>
      <c r="X41" s="450">
        <f t="shared" si="31"/>
        <v>0</v>
      </c>
      <c r="Y41" s="458">
        <f t="shared" si="31"/>
        <v>0</v>
      </c>
      <c r="Z41" s="440">
        <f t="shared" si="3"/>
        <v>992250000</v>
      </c>
      <c r="AA41" s="485">
        <f t="shared" si="25"/>
        <v>992250000</v>
      </c>
      <c r="AB41" s="450">
        <f t="shared" si="4"/>
        <v>0</v>
      </c>
      <c r="AC41" s="450">
        <f t="shared" si="5"/>
        <v>0</v>
      </c>
      <c r="AD41" s="450">
        <f t="shared" si="6"/>
        <v>0</v>
      </c>
      <c r="AE41" s="450">
        <f t="shared" si="7"/>
        <v>0</v>
      </c>
      <c r="AF41" s="458">
        <f t="shared" si="8"/>
        <v>0</v>
      </c>
      <c r="AG41" s="440">
        <f t="shared" si="9"/>
        <v>1041862500</v>
      </c>
      <c r="AH41" s="485">
        <f t="shared" si="27"/>
        <v>1041862500</v>
      </c>
      <c r="AI41" s="450">
        <f t="shared" si="10"/>
        <v>0</v>
      </c>
      <c r="AJ41" s="450">
        <f t="shared" si="11"/>
        <v>0</v>
      </c>
      <c r="AK41" s="450">
        <f t="shared" si="12"/>
        <v>0</v>
      </c>
      <c r="AL41" s="450">
        <f t="shared" si="13"/>
        <v>0</v>
      </c>
      <c r="AM41" s="455">
        <f t="shared" si="14"/>
        <v>0</v>
      </c>
    </row>
    <row r="42" spans="1:39" ht="10.15" customHeight="1">
      <c r="A42" s="758"/>
      <c r="B42" s="725"/>
      <c r="C42" s="725"/>
      <c r="D42" s="725"/>
      <c r="E42" s="725"/>
      <c r="F42" s="725"/>
      <c r="G42" s="378" t="s">
        <v>1102</v>
      </c>
      <c r="H42" s="379" t="s">
        <v>1103</v>
      </c>
      <c r="I42" s="494" t="s">
        <v>1104</v>
      </c>
      <c r="J42" s="509" t="s">
        <v>1103</v>
      </c>
      <c r="K42" s="525">
        <f t="shared" si="28"/>
        <v>1361000000</v>
      </c>
      <c r="L42" s="490">
        <f t="shared" si="0"/>
        <v>100000000</v>
      </c>
      <c r="M42" s="485">
        <v>100000000</v>
      </c>
      <c r="N42" s="450"/>
      <c r="O42" s="450"/>
      <c r="P42" s="450"/>
      <c r="Q42" s="450"/>
      <c r="R42" s="458"/>
      <c r="S42" s="440">
        <f t="shared" si="1"/>
        <v>400000000</v>
      </c>
      <c r="T42" s="485">
        <v>400000000</v>
      </c>
      <c r="U42" s="450">
        <f t="shared" si="31"/>
        <v>0</v>
      </c>
      <c r="V42" s="450">
        <f t="shared" si="31"/>
        <v>0</v>
      </c>
      <c r="W42" s="450">
        <f t="shared" si="31"/>
        <v>0</v>
      </c>
      <c r="X42" s="450">
        <f t="shared" si="31"/>
        <v>0</v>
      </c>
      <c r="Y42" s="458">
        <f t="shared" si="31"/>
        <v>0</v>
      </c>
      <c r="Z42" s="440">
        <f t="shared" si="3"/>
        <v>420000000</v>
      </c>
      <c r="AA42" s="485">
        <f t="shared" si="25"/>
        <v>420000000</v>
      </c>
      <c r="AB42" s="450">
        <f t="shared" si="4"/>
        <v>0</v>
      </c>
      <c r="AC42" s="450">
        <f t="shared" si="5"/>
        <v>0</v>
      </c>
      <c r="AD42" s="450">
        <f t="shared" si="6"/>
        <v>0</v>
      </c>
      <c r="AE42" s="450">
        <f t="shared" si="7"/>
        <v>0</v>
      </c>
      <c r="AF42" s="458">
        <f t="shared" si="8"/>
        <v>0</v>
      </c>
      <c r="AG42" s="440">
        <f t="shared" si="9"/>
        <v>441000000</v>
      </c>
      <c r="AH42" s="485">
        <f t="shared" si="27"/>
        <v>441000000</v>
      </c>
      <c r="AI42" s="450">
        <f t="shared" si="10"/>
        <v>0</v>
      </c>
      <c r="AJ42" s="450">
        <f t="shared" si="11"/>
        <v>0</v>
      </c>
      <c r="AK42" s="450">
        <f t="shared" si="12"/>
        <v>0</v>
      </c>
      <c r="AL42" s="450">
        <f t="shared" si="13"/>
        <v>0</v>
      </c>
      <c r="AM42" s="455">
        <f t="shared" si="14"/>
        <v>0</v>
      </c>
    </row>
    <row r="43" spans="1:39" ht="19.149999999999999">
      <c r="A43" s="758"/>
      <c r="B43" s="725"/>
      <c r="C43" s="725"/>
      <c r="D43" s="725"/>
      <c r="E43" s="725"/>
      <c r="F43" s="725"/>
      <c r="G43" s="378" t="s">
        <v>1105</v>
      </c>
      <c r="H43" s="379" t="s">
        <v>1106</v>
      </c>
      <c r="I43" s="494" t="s">
        <v>1107</v>
      </c>
      <c r="J43" s="509" t="s">
        <v>1106</v>
      </c>
      <c r="K43" s="525">
        <f t="shared" si="28"/>
        <v>6465187500</v>
      </c>
      <c r="L43" s="490">
        <f t="shared" si="0"/>
        <v>1500000000</v>
      </c>
      <c r="M43" s="485">
        <v>1500000000</v>
      </c>
      <c r="N43" s="450"/>
      <c r="O43" s="450"/>
      <c r="P43" s="450"/>
      <c r="Q43" s="450"/>
      <c r="R43" s="458"/>
      <c r="S43" s="440">
        <f t="shared" si="1"/>
        <v>1575000000</v>
      </c>
      <c r="T43" s="485">
        <f>+M43*1.05</f>
        <v>1575000000</v>
      </c>
      <c r="U43" s="450">
        <f t="shared" si="31"/>
        <v>0</v>
      </c>
      <c r="V43" s="450">
        <f t="shared" si="31"/>
        <v>0</v>
      </c>
      <c r="W43" s="450">
        <f t="shared" si="31"/>
        <v>0</v>
      </c>
      <c r="X43" s="450">
        <f t="shared" si="31"/>
        <v>0</v>
      </c>
      <c r="Y43" s="458">
        <f t="shared" si="31"/>
        <v>0</v>
      </c>
      <c r="Z43" s="440">
        <f t="shared" si="3"/>
        <v>1653750000</v>
      </c>
      <c r="AA43" s="485">
        <f t="shared" si="25"/>
        <v>1653750000</v>
      </c>
      <c r="AB43" s="450">
        <f t="shared" si="4"/>
        <v>0</v>
      </c>
      <c r="AC43" s="450">
        <f t="shared" si="5"/>
        <v>0</v>
      </c>
      <c r="AD43" s="450">
        <f t="shared" si="6"/>
        <v>0</v>
      </c>
      <c r="AE43" s="450">
        <f t="shared" si="7"/>
        <v>0</v>
      </c>
      <c r="AF43" s="458">
        <f t="shared" si="8"/>
        <v>0</v>
      </c>
      <c r="AG43" s="440">
        <f t="shared" si="9"/>
        <v>1736437500</v>
      </c>
      <c r="AH43" s="485">
        <f t="shared" si="27"/>
        <v>1736437500</v>
      </c>
      <c r="AI43" s="450">
        <f t="shared" si="10"/>
        <v>0</v>
      </c>
      <c r="AJ43" s="450">
        <f t="shared" si="11"/>
        <v>0</v>
      </c>
      <c r="AK43" s="450">
        <f t="shared" si="12"/>
        <v>0</v>
      </c>
      <c r="AL43" s="450">
        <f t="shared" si="13"/>
        <v>0</v>
      </c>
      <c r="AM43" s="455">
        <f t="shared" si="14"/>
        <v>0</v>
      </c>
    </row>
    <row r="44" spans="1:39" ht="28.9">
      <c r="A44" s="758"/>
      <c r="B44" s="725"/>
      <c r="C44" s="725">
        <v>24</v>
      </c>
      <c r="D44" s="725" t="s">
        <v>1616</v>
      </c>
      <c r="E44" s="378">
        <v>2408</v>
      </c>
      <c r="F44" s="378" t="s">
        <v>1863</v>
      </c>
      <c r="G44" s="378">
        <v>2408038</v>
      </c>
      <c r="H44" s="379" t="s">
        <v>1864</v>
      </c>
      <c r="I44" s="378" t="s">
        <v>1865</v>
      </c>
      <c r="J44" s="510" t="s">
        <v>1866</v>
      </c>
      <c r="K44" s="525">
        <f t="shared" si="28"/>
        <v>312200000</v>
      </c>
      <c r="L44" s="490">
        <f t="shared" si="0"/>
        <v>60000000</v>
      </c>
      <c r="M44" s="485">
        <v>60000000</v>
      </c>
      <c r="N44" s="450"/>
      <c r="O44" s="450"/>
      <c r="P44" s="450"/>
      <c r="Q44" s="450"/>
      <c r="R44" s="458"/>
      <c r="S44" s="440">
        <f t="shared" si="1"/>
        <v>80000000</v>
      </c>
      <c r="T44" s="485">
        <v>80000000</v>
      </c>
      <c r="U44" s="450">
        <f t="shared" si="31"/>
        <v>0</v>
      </c>
      <c r="V44" s="450">
        <f t="shared" si="31"/>
        <v>0</v>
      </c>
      <c r="W44" s="450">
        <f t="shared" si="31"/>
        <v>0</v>
      </c>
      <c r="X44" s="450">
        <f t="shared" si="31"/>
        <v>0</v>
      </c>
      <c r="Y44" s="458">
        <f t="shared" si="31"/>
        <v>0</v>
      </c>
      <c r="Z44" s="440">
        <f t="shared" si="3"/>
        <v>84000000</v>
      </c>
      <c r="AA44" s="485">
        <f t="shared" si="25"/>
        <v>84000000</v>
      </c>
      <c r="AB44" s="450">
        <f t="shared" si="4"/>
        <v>0</v>
      </c>
      <c r="AC44" s="450">
        <f t="shared" si="5"/>
        <v>0</v>
      </c>
      <c r="AD44" s="450">
        <f t="shared" si="6"/>
        <v>0</v>
      </c>
      <c r="AE44" s="450">
        <f t="shared" si="7"/>
        <v>0</v>
      </c>
      <c r="AF44" s="458">
        <f t="shared" si="8"/>
        <v>0</v>
      </c>
      <c r="AG44" s="440">
        <f t="shared" si="9"/>
        <v>88200000</v>
      </c>
      <c r="AH44" s="485">
        <f t="shared" si="27"/>
        <v>88200000</v>
      </c>
      <c r="AI44" s="450">
        <f t="shared" si="10"/>
        <v>0</v>
      </c>
      <c r="AJ44" s="450">
        <f t="shared" si="11"/>
        <v>0</v>
      </c>
      <c r="AK44" s="450">
        <f t="shared" si="12"/>
        <v>0</v>
      </c>
      <c r="AL44" s="450">
        <f t="shared" si="13"/>
        <v>0</v>
      </c>
      <c r="AM44" s="455">
        <f t="shared" si="14"/>
        <v>0</v>
      </c>
    </row>
    <row r="45" spans="1:39" ht="28.9">
      <c r="A45" s="758"/>
      <c r="B45" s="725"/>
      <c r="C45" s="725"/>
      <c r="D45" s="725"/>
      <c r="E45" s="725" t="s">
        <v>1867</v>
      </c>
      <c r="F45" s="725" t="s">
        <v>1868</v>
      </c>
      <c r="G45" s="378">
        <v>2409002</v>
      </c>
      <c r="H45" s="379" t="s">
        <v>1869</v>
      </c>
      <c r="I45" s="378" t="s">
        <v>1870</v>
      </c>
      <c r="J45" s="510" t="s">
        <v>357</v>
      </c>
      <c r="K45" s="525">
        <f t="shared" si="28"/>
        <v>229150000</v>
      </c>
      <c r="L45" s="490">
        <f t="shared" si="0"/>
        <v>40000000</v>
      </c>
      <c r="M45" s="485">
        <v>40000000</v>
      </c>
      <c r="N45" s="450"/>
      <c r="O45" s="450"/>
      <c r="P45" s="450"/>
      <c r="Q45" s="450"/>
      <c r="R45" s="458"/>
      <c r="S45" s="440">
        <f t="shared" si="1"/>
        <v>60000000</v>
      </c>
      <c r="T45" s="485">
        <v>60000000</v>
      </c>
      <c r="U45" s="450">
        <f t="shared" si="31"/>
        <v>0</v>
      </c>
      <c r="V45" s="450">
        <f t="shared" si="31"/>
        <v>0</v>
      </c>
      <c r="W45" s="450">
        <f t="shared" si="31"/>
        <v>0</v>
      </c>
      <c r="X45" s="450">
        <f t="shared" si="31"/>
        <v>0</v>
      </c>
      <c r="Y45" s="458">
        <f t="shared" si="31"/>
        <v>0</v>
      </c>
      <c r="Z45" s="440">
        <f t="shared" si="3"/>
        <v>63000000</v>
      </c>
      <c r="AA45" s="485">
        <f t="shared" si="25"/>
        <v>63000000</v>
      </c>
      <c r="AB45" s="450">
        <f t="shared" si="4"/>
        <v>0</v>
      </c>
      <c r="AC45" s="450">
        <f t="shared" si="5"/>
        <v>0</v>
      </c>
      <c r="AD45" s="450">
        <f t="shared" si="6"/>
        <v>0</v>
      </c>
      <c r="AE45" s="450">
        <f t="shared" si="7"/>
        <v>0</v>
      </c>
      <c r="AF45" s="458">
        <f t="shared" si="8"/>
        <v>0</v>
      </c>
      <c r="AG45" s="440">
        <f t="shared" si="9"/>
        <v>66150000</v>
      </c>
      <c r="AH45" s="485">
        <f t="shared" si="27"/>
        <v>66150000</v>
      </c>
      <c r="AI45" s="450">
        <f t="shared" si="10"/>
        <v>0</v>
      </c>
      <c r="AJ45" s="450">
        <f t="shared" si="11"/>
        <v>0</v>
      </c>
      <c r="AK45" s="450">
        <f t="shared" si="12"/>
        <v>0</v>
      </c>
      <c r="AL45" s="450">
        <f t="shared" si="13"/>
        <v>0</v>
      </c>
      <c r="AM45" s="455">
        <f t="shared" si="14"/>
        <v>0</v>
      </c>
    </row>
    <row r="46" spans="1:39">
      <c r="A46" s="758"/>
      <c r="B46" s="725"/>
      <c r="C46" s="725"/>
      <c r="D46" s="725"/>
      <c r="E46" s="725"/>
      <c r="F46" s="725"/>
      <c r="G46" s="378" t="s">
        <v>1871</v>
      </c>
      <c r="H46" s="379" t="s">
        <v>1872</v>
      </c>
      <c r="I46" s="378" t="s">
        <v>1873</v>
      </c>
      <c r="J46" s="510" t="s">
        <v>1874</v>
      </c>
      <c r="K46" s="525">
        <f t="shared" si="28"/>
        <v>458300000</v>
      </c>
      <c r="L46" s="490">
        <f t="shared" ref="L46" si="34">SUM(M46:R46)</f>
        <v>80000000</v>
      </c>
      <c r="M46" s="521">
        <v>80000000</v>
      </c>
      <c r="N46" s="450"/>
      <c r="O46" s="450"/>
      <c r="P46" s="450"/>
      <c r="Q46" s="450"/>
      <c r="R46" s="458"/>
      <c r="S46" s="440">
        <f t="shared" ref="S46" si="35">SUM(T46:Y46)</f>
        <v>120000000</v>
      </c>
      <c r="T46" s="485">
        <v>120000000</v>
      </c>
      <c r="U46" s="450">
        <f t="shared" ref="U46" si="36">+N46*1.07</f>
        <v>0</v>
      </c>
      <c r="V46" s="450">
        <f t="shared" ref="V46" si="37">+O46*1.07</f>
        <v>0</v>
      </c>
      <c r="W46" s="450">
        <f t="shared" ref="W46" si="38">+P46*1.07</f>
        <v>0</v>
      </c>
      <c r="X46" s="450">
        <f t="shared" ref="X46" si="39">+Q46*1.07</f>
        <v>0</v>
      </c>
      <c r="Y46" s="458">
        <f t="shared" ref="Y46" si="40">+R46*1.07</f>
        <v>0</v>
      </c>
      <c r="Z46" s="440">
        <f t="shared" ref="Z46" si="41">SUM(AA46:AF46)</f>
        <v>126000000</v>
      </c>
      <c r="AA46" s="485">
        <f t="shared" si="25"/>
        <v>126000000</v>
      </c>
      <c r="AB46" s="450">
        <f t="shared" si="4"/>
        <v>0</v>
      </c>
      <c r="AC46" s="450">
        <f t="shared" si="5"/>
        <v>0</v>
      </c>
      <c r="AD46" s="450">
        <f t="shared" si="6"/>
        <v>0</v>
      </c>
      <c r="AE46" s="450">
        <f t="shared" si="7"/>
        <v>0</v>
      </c>
      <c r="AF46" s="458">
        <f t="shared" si="8"/>
        <v>0</v>
      </c>
      <c r="AG46" s="440">
        <f t="shared" ref="AG46" si="42">SUM(AH46:AM46)</f>
        <v>132300000</v>
      </c>
      <c r="AH46" s="485">
        <f t="shared" si="27"/>
        <v>132300000</v>
      </c>
      <c r="AI46" s="450">
        <f t="shared" si="10"/>
        <v>0</v>
      </c>
      <c r="AJ46" s="450">
        <f t="shared" si="11"/>
        <v>0</v>
      </c>
      <c r="AK46" s="450">
        <f t="shared" si="12"/>
        <v>0</v>
      </c>
      <c r="AL46" s="450">
        <f t="shared" si="13"/>
        <v>0</v>
      </c>
      <c r="AM46" s="455">
        <f t="shared" si="14"/>
        <v>0</v>
      </c>
    </row>
    <row r="47" spans="1:39" ht="19.149999999999999">
      <c r="A47" s="758"/>
      <c r="B47" s="725"/>
      <c r="C47" s="725"/>
      <c r="D47" s="725"/>
      <c r="E47" s="725"/>
      <c r="F47" s="725"/>
      <c r="G47" s="378">
        <v>2409003</v>
      </c>
      <c r="H47" s="379" t="s">
        <v>1875</v>
      </c>
      <c r="I47" s="494" t="s">
        <v>1876</v>
      </c>
      <c r="J47" s="509" t="s">
        <v>1877</v>
      </c>
      <c r="K47" s="525">
        <f t="shared" si="28"/>
        <v>458300000</v>
      </c>
      <c r="L47" s="490">
        <f t="shared" si="0"/>
        <v>80000000</v>
      </c>
      <c r="M47" s="485">
        <v>80000000</v>
      </c>
      <c r="N47" s="450"/>
      <c r="O47" s="450"/>
      <c r="P47" s="450"/>
      <c r="Q47" s="450"/>
      <c r="R47" s="458"/>
      <c r="S47" s="440">
        <f t="shared" si="1"/>
        <v>120000000</v>
      </c>
      <c r="T47" s="485">
        <v>120000000</v>
      </c>
      <c r="U47" s="450">
        <f t="shared" si="31"/>
        <v>0</v>
      </c>
      <c r="V47" s="450">
        <f t="shared" si="31"/>
        <v>0</v>
      </c>
      <c r="W47" s="450">
        <f t="shared" si="31"/>
        <v>0</v>
      </c>
      <c r="X47" s="450">
        <f t="shared" si="31"/>
        <v>0</v>
      </c>
      <c r="Y47" s="458">
        <f t="shared" si="31"/>
        <v>0</v>
      </c>
      <c r="Z47" s="440">
        <f t="shared" si="3"/>
        <v>126000000</v>
      </c>
      <c r="AA47" s="485">
        <f t="shared" si="25"/>
        <v>126000000</v>
      </c>
      <c r="AB47" s="450">
        <f t="shared" si="4"/>
        <v>0</v>
      </c>
      <c r="AC47" s="450">
        <f t="shared" si="5"/>
        <v>0</v>
      </c>
      <c r="AD47" s="450">
        <f t="shared" si="6"/>
        <v>0</v>
      </c>
      <c r="AE47" s="450">
        <f t="shared" si="7"/>
        <v>0</v>
      </c>
      <c r="AF47" s="458">
        <f t="shared" si="8"/>
        <v>0</v>
      </c>
      <c r="AG47" s="440">
        <f t="shared" si="9"/>
        <v>132300000</v>
      </c>
      <c r="AH47" s="485">
        <f t="shared" si="27"/>
        <v>132300000</v>
      </c>
      <c r="AI47" s="450">
        <f t="shared" si="10"/>
        <v>0</v>
      </c>
      <c r="AJ47" s="450">
        <f t="shared" si="11"/>
        <v>0</v>
      </c>
      <c r="AK47" s="450">
        <f t="shared" si="12"/>
        <v>0</v>
      </c>
      <c r="AL47" s="450">
        <f t="shared" si="13"/>
        <v>0</v>
      </c>
      <c r="AM47" s="455">
        <f t="shared" si="14"/>
        <v>0</v>
      </c>
    </row>
    <row r="48" spans="1:39" ht="19.149999999999999">
      <c r="A48" s="758"/>
      <c r="B48" s="725"/>
      <c r="C48" s="725"/>
      <c r="D48" s="725"/>
      <c r="E48" s="725"/>
      <c r="F48" s="725"/>
      <c r="G48" s="378">
        <v>2409003</v>
      </c>
      <c r="H48" s="379" t="s">
        <v>1875</v>
      </c>
      <c r="I48" s="494" t="s">
        <v>1878</v>
      </c>
      <c r="J48" s="509" t="s">
        <v>1879</v>
      </c>
      <c r="K48" s="525">
        <f t="shared" si="28"/>
        <v>312200000</v>
      </c>
      <c r="L48" s="490">
        <f t="shared" si="0"/>
        <v>60000000</v>
      </c>
      <c r="M48" s="485">
        <v>60000000</v>
      </c>
      <c r="N48" s="450"/>
      <c r="O48" s="450"/>
      <c r="P48" s="450"/>
      <c r="Q48" s="450"/>
      <c r="R48" s="458"/>
      <c r="S48" s="440">
        <f t="shared" si="1"/>
        <v>80000000</v>
      </c>
      <c r="T48" s="485">
        <v>80000000</v>
      </c>
      <c r="U48" s="450">
        <f t="shared" si="31"/>
        <v>0</v>
      </c>
      <c r="V48" s="450">
        <f t="shared" si="31"/>
        <v>0</v>
      </c>
      <c r="W48" s="450">
        <f t="shared" si="31"/>
        <v>0</v>
      </c>
      <c r="X48" s="450">
        <f t="shared" si="31"/>
        <v>0</v>
      </c>
      <c r="Y48" s="458">
        <f t="shared" si="31"/>
        <v>0</v>
      </c>
      <c r="Z48" s="440">
        <f t="shared" si="3"/>
        <v>84000000</v>
      </c>
      <c r="AA48" s="485">
        <f t="shared" si="25"/>
        <v>84000000</v>
      </c>
      <c r="AB48" s="450">
        <f t="shared" si="4"/>
        <v>0</v>
      </c>
      <c r="AC48" s="450">
        <f t="shared" si="5"/>
        <v>0</v>
      </c>
      <c r="AD48" s="450">
        <f t="shared" si="6"/>
        <v>0</v>
      </c>
      <c r="AE48" s="450">
        <f t="shared" si="7"/>
        <v>0</v>
      </c>
      <c r="AF48" s="458">
        <f t="shared" si="8"/>
        <v>0</v>
      </c>
      <c r="AG48" s="440">
        <f t="shared" si="9"/>
        <v>88200000</v>
      </c>
      <c r="AH48" s="485">
        <f t="shared" si="27"/>
        <v>88200000</v>
      </c>
      <c r="AI48" s="450">
        <f t="shared" si="10"/>
        <v>0</v>
      </c>
      <c r="AJ48" s="450">
        <f t="shared" si="11"/>
        <v>0</v>
      </c>
      <c r="AK48" s="450">
        <f t="shared" si="12"/>
        <v>0</v>
      </c>
      <c r="AL48" s="450">
        <f t="shared" si="13"/>
        <v>0</v>
      </c>
      <c r="AM48" s="455">
        <f t="shared" si="14"/>
        <v>0</v>
      </c>
    </row>
    <row r="49" spans="1:39" ht="19.149999999999999">
      <c r="A49" s="758"/>
      <c r="B49" s="725"/>
      <c r="C49" s="725"/>
      <c r="D49" s="725"/>
      <c r="E49" s="725"/>
      <c r="F49" s="725"/>
      <c r="G49" s="378" t="s">
        <v>1261</v>
      </c>
      <c r="H49" s="379" t="s">
        <v>1262</v>
      </c>
      <c r="I49" s="494" t="s">
        <v>1265</v>
      </c>
      <c r="J49" s="509" t="s">
        <v>1266</v>
      </c>
      <c r="K49" s="525">
        <f t="shared" si="28"/>
        <v>315250000</v>
      </c>
      <c r="L49" s="490">
        <f t="shared" si="0"/>
        <v>0</v>
      </c>
      <c r="M49" s="485"/>
      <c r="N49" s="450"/>
      <c r="O49" s="450"/>
      <c r="P49" s="450"/>
      <c r="Q49" s="450"/>
      <c r="R49" s="458"/>
      <c r="S49" s="440">
        <f t="shared" si="1"/>
        <v>100000000</v>
      </c>
      <c r="T49" s="485">
        <v>100000000</v>
      </c>
      <c r="U49" s="450">
        <f t="shared" si="31"/>
        <v>0</v>
      </c>
      <c r="V49" s="450">
        <f t="shared" si="31"/>
        <v>0</v>
      </c>
      <c r="W49" s="450">
        <f t="shared" si="31"/>
        <v>0</v>
      </c>
      <c r="X49" s="450">
        <f t="shared" si="31"/>
        <v>0</v>
      </c>
      <c r="Y49" s="458">
        <f t="shared" si="31"/>
        <v>0</v>
      </c>
      <c r="Z49" s="440">
        <f t="shared" si="3"/>
        <v>105000000</v>
      </c>
      <c r="AA49" s="485">
        <f t="shared" si="25"/>
        <v>105000000</v>
      </c>
      <c r="AB49" s="450">
        <f t="shared" si="4"/>
        <v>0</v>
      </c>
      <c r="AC49" s="450">
        <f t="shared" si="5"/>
        <v>0</v>
      </c>
      <c r="AD49" s="450">
        <f t="shared" si="6"/>
        <v>0</v>
      </c>
      <c r="AE49" s="450">
        <f t="shared" si="7"/>
        <v>0</v>
      </c>
      <c r="AF49" s="458">
        <f t="shared" si="8"/>
        <v>0</v>
      </c>
      <c r="AG49" s="440">
        <f t="shared" si="9"/>
        <v>110250000</v>
      </c>
      <c r="AH49" s="485">
        <f t="shared" si="27"/>
        <v>110250000</v>
      </c>
      <c r="AI49" s="450">
        <f t="shared" si="10"/>
        <v>0</v>
      </c>
      <c r="AJ49" s="450">
        <f t="shared" si="11"/>
        <v>0</v>
      </c>
      <c r="AK49" s="450">
        <f t="shared" si="12"/>
        <v>0</v>
      </c>
      <c r="AL49" s="450">
        <f t="shared" si="13"/>
        <v>0</v>
      </c>
      <c r="AM49" s="455">
        <f t="shared" si="14"/>
        <v>0</v>
      </c>
    </row>
    <row r="50" spans="1:39" ht="28.15" customHeight="1">
      <c r="A50" s="758"/>
      <c r="B50" s="725"/>
      <c r="C50" s="725"/>
      <c r="D50" s="725"/>
      <c r="E50" s="725"/>
      <c r="F50" s="725"/>
      <c r="G50" s="378" t="s">
        <v>1261</v>
      </c>
      <c r="H50" s="379" t="s">
        <v>1262</v>
      </c>
      <c r="I50" s="494" t="s">
        <v>1267</v>
      </c>
      <c r="J50" s="509" t="s">
        <v>1268</v>
      </c>
      <c r="K50" s="525">
        <f t="shared" si="28"/>
        <v>315250000</v>
      </c>
      <c r="L50" s="490">
        <f t="shared" si="0"/>
        <v>0</v>
      </c>
      <c r="M50" s="485"/>
      <c r="N50" s="450"/>
      <c r="O50" s="450"/>
      <c r="P50" s="450"/>
      <c r="Q50" s="450"/>
      <c r="R50" s="458"/>
      <c r="S50" s="440">
        <f t="shared" si="1"/>
        <v>100000000</v>
      </c>
      <c r="T50" s="485">
        <v>100000000</v>
      </c>
      <c r="U50" s="450">
        <f t="shared" si="31"/>
        <v>0</v>
      </c>
      <c r="V50" s="450">
        <f t="shared" si="31"/>
        <v>0</v>
      </c>
      <c r="W50" s="450">
        <f t="shared" si="31"/>
        <v>0</v>
      </c>
      <c r="X50" s="450">
        <f t="shared" si="31"/>
        <v>0</v>
      </c>
      <c r="Y50" s="458">
        <f t="shared" si="31"/>
        <v>0</v>
      </c>
      <c r="Z50" s="440">
        <f t="shared" si="3"/>
        <v>105000000</v>
      </c>
      <c r="AA50" s="485">
        <f t="shared" si="25"/>
        <v>105000000</v>
      </c>
      <c r="AB50" s="450">
        <f t="shared" si="4"/>
        <v>0</v>
      </c>
      <c r="AC50" s="450">
        <f t="shared" si="5"/>
        <v>0</v>
      </c>
      <c r="AD50" s="450">
        <f t="shared" si="6"/>
        <v>0</v>
      </c>
      <c r="AE50" s="450">
        <f t="shared" si="7"/>
        <v>0</v>
      </c>
      <c r="AF50" s="458">
        <f t="shared" si="8"/>
        <v>0</v>
      </c>
      <c r="AG50" s="440">
        <f t="shared" si="9"/>
        <v>110250000</v>
      </c>
      <c r="AH50" s="485">
        <f t="shared" si="27"/>
        <v>110250000</v>
      </c>
      <c r="AI50" s="450">
        <f t="shared" si="10"/>
        <v>0</v>
      </c>
      <c r="AJ50" s="450">
        <f t="shared" si="11"/>
        <v>0</v>
      </c>
      <c r="AK50" s="450">
        <f t="shared" si="12"/>
        <v>0</v>
      </c>
      <c r="AL50" s="450">
        <f t="shared" si="13"/>
        <v>0</v>
      </c>
      <c r="AM50" s="455">
        <f t="shared" si="14"/>
        <v>0</v>
      </c>
    </row>
    <row r="51" spans="1:39" ht="22.9" customHeight="1">
      <c r="A51" s="758"/>
      <c r="B51" s="725"/>
      <c r="C51" s="725"/>
      <c r="D51" s="725"/>
      <c r="E51" s="725"/>
      <c r="F51" s="725"/>
      <c r="G51" s="378" t="s">
        <v>1261</v>
      </c>
      <c r="H51" s="379" t="s">
        <v>1262</v>
      </c>
      <c r="I51" s="494" t="s">
        <v>1263</v>
      </c>
      <c r="J51" s="509" t="s">
        <v>1264</v>
      </c>
      <c r="K51" s="525">
        <f t="shared" si="28"/>
        <v>1891500000</v>
      </c>
      <c r="L51" s="490">
        <f t="shared" ref="L51" si="43">SUM(M51:R51)</f>
        <v>0</v>
      </c>
      <c r="M51" s="485"/>
      <c r="N51" s="450"/>
      <c r="O51" s="450"/>
      <c r="P51" s="450"/>
      <c r="Q51" s="450"/>
      <c r="R51" s="458"/>
      <c r="S51" s="440">
        <f t="shared" ref="S51" si="44">SUM(T51:Y51)</f>
        <v>600000000</v>
      </c>
      <c r="T51" s="485">
        <v>600000000</v>
      </c>
      <c r="U51" s="450"/>
      <c r="V51" s="450"/>
      <c r="W51" s="450"/>
      <c r="X51" s="450"/>
      <c r="Y51" s="458"/>
      <c r="Z51" s="440">
        <f t="shared" ref="Z51" si="45">SUM(AA51:AF51)</f>
        <v>630000000</v>
      </c>
      <c r="AA51" s="485">
        <f t="shared" si="25"/>
        <v>630000000</v>
      </c>
      <c r="AB51" s="450">
        <f t="shared" si="4"/>
        <v>0</v>
      </c>
      <c r="AC51" s="450">
        <f t="shared" si="5"/>
        <v>0</v>
      </c>
      <c r="AD51" s="450">
        <f t="shared" si="6"/>
        <v>0</v>
      </c>
      <c r="AE51" s="450">
        <f t="shared" si="7"/>
        <v>0</v>
      </c>
      <c r="AF51" s="458">
        <f t="shared" si="8"/>
        <v>0</v>
      </c>
      <c r="AG51" s="440">
        <f t="shared" ref="AG51" si="46">SUM(AH51:AM51)</f>
        <v>661500000</v>
      </c>
      <c r="AH51" s="485">
        <f t="shared" si="27"/>
        <v>661500000</v>
      </c>
      <c r="AI51" s="450">
        <f t="shared" si="10"/>
        <v>0</v>
      </c>
      <c r="AJ51" s="450">
        <f t="shared" si="11"/>
        <v>0</v>
      </c>
      <c r="AK51" s="450">
        <f t="shared" si="12"/>
        <v>0</v>
      </c>
      <c r="AL51" s="450">
        <f t="shared" si="13"/>
        <v>0</v>
      </c>
      <c r="AM51" s="455">
        <f t="shared" si="14"/>
        <v>0</v>
      </c>
    </row>
    <row r="52" spans="1:39" ht="20.45" customHeight="1">
      <c r="A52" s="758"/>
      <c r="B52" s="725"/>
      <c r="C52" s="725"/>
      <c r="D52" s="725"/>
      <c r="E52" s="725"/>
      <c r="F52" s="725"/>
      <c r="G52" s="378">
        <v>2409043</v>
      </c>
      <c r="H52" s="379" t="s">
        <v>1880</v>
      </c>
      <c r="I52" s="378" t="s">
        <v>1881</v>
      </c>
      <c r="J52" s="510" t="s">
        <v>1880</v>
      </c>
      <c r="K52" s="525">
        <f t="shared" si="28"/>
        <v>302200000</v>
      </c>
      <c r="L52" s="490">
        <f t="shared" si="0"/>
        <v>50000000</v>
      </c>
      <c r="M52" s="485">
        <v>50000000</v>
      </c>
      <c r="N52" s="450"/>
      <c r="O52" s="450"/>
      <c r="P52" s="450"/>
      <c r="Q52" s="450"/>
      <c r="R52" s="458"/>
      <c r="S52" s="440">
        <f t="shared" si="1"/>
        <v>80000000</v>
      </c>
      <c r="T52" s="485">
        <v>80000000</v>
      </c>
      <c r="U52" s="450"/>
      <c r="V52" s="450"/>
      <c r="W52" s="450"/>
      <c r="X52" s="450"/>
      <c r="Y52" s="458"/>
      <c r="Z52" s="440">
        <f t="shared" si="3"/>
        <v>84000000</v>
      </c>
      <c r="AA52" s="485">
        <f t="shared" si="25"/>
        <v>84000000</v>
      </c>
      <c r="AB52" s="450">
        <f t="shared" si="4"/>
        <v>0</v>
      </c>
      <c r="AC52" s="450">
        <f t="shared" si="5"/>
        <v>0</v>
      </c>
      <c r="AD52" s="450">
        <f t="shared" si="6"/>
        <v>0</v>
      </c>
      <c r="AE52" s="450">
        <f t="shared" si="7"/>
        <v>0</v>
      </c>
      <c r="AF52" s="458">
        <f t="shared" si="8"/>
        <v>0</v>
      </c>
      <c r="AG52" s="440">
        <f t="shared" si="9"/>
        <v>88200000</v>
      </c>
      <c r="AH52" s="485">
        <f t="shared" si="27"/>
        <v>88200000</v>
      </c>
      <c r="AI52" s="450">
        <f t="shared" si="10"/>
        <v>0</v>
      </c>
      <c r="AJ52" s="450">
        <f t="shared" si="11"/>
        <v>0</v>
      </c>
      <c r="AK52" s="450">
        <f t="shared" si="12"/>
        <v>0</v>
      </c>
      <c r="AL52" s="450">
        <f t="shared" si="13"/>
        <v>0</v>
      </c>
      <c r="AM52" s="455">
        <f t="shared" si="14"/>
        <v>0</v>
      </c>
    </row>
    <row r="53" spans="1:39" ht="10.15" customHeight="1">
      <c r="A53" s="758"/>
      <c r="B53" s="725"/>
      <c r="C53" s="725"/>
      <c r="D53" s="725"/>
      <c r="E53" s="725"/>
      <c r="F53" s="725"/>
      <c r="G53" s="378">
        <v>2409063</v>
      </c>
      <c r="H53" s="379" t="s">
        <v>171</v>
      </c>
      <c r="I53" s="378" t="s">
        <v>1882</v>
      </c>
      <c r="J53" s="510" t="s">
        <v>1883</v>
      </c>
      <c r="K53" s="525">
        <f t="shared" si="28"/>
        <v>177625000</v>
      </c>
      <c r="L53" s="490">
        <f t="shared" si="0"/>
        <v>20000000</v>
      </c>
      <c r="M53" s="485">
        <v>20000000</v>
      </c>
      <c r="N53" s="450"/>
      <c r="O53" s="450"/>
      <c r="P53" s="450"/>
      <c r="Q53" s="450"/>
      <c r="R53" s="458"/>
      <c r="S53" s="440">
        <f t="shared" si="1"/>
        <v>50000000</v>
      </c>
      <c r="T53" s="485">
        <v>50000000</v>
      </c>
      <c r="U53" s="450"/>
      <c r="V53" s="450"/>
      <c r="W53" s="450"/>
      <c r="X53" s="450"/>
      <c r="Y53" s="458"/>
      <c r="Z53" s="440">
        <f t="shared" si="3"/>
        <v>52500000</v>
      </c>
      <c r="AA53" s="485">
        <f t="shared" si="25"/>
        <v>52500000</v>
      </c>
      <c r="AB53" s="450">
        <f t="shared" si="4"/>
        <v>0</v>
      </c>
      <c r="AC53" s="450">
        <f t="shared" si="5"/>
        <v>0</v>
      </c>
      <c r="AD53" s="450">
        <f t="shared" si="6"/>
        <v>0</v>
      </c>
      <c r="AE53" s="450">
        <f t="shared" si="7"/>
        <v>0</v>
      </c>
      <c r="AF53" s="458">
        <f t="shared" si="8"/>
        <v>0</v>
      </c>
      <c r="AG53" s="440">
        <f t="shared" si="9"/>
        <v>55125000</v>
      </c>
      <c r="AH53" s="485">
        <f t="shared" si="27"/>
        <v>55125000</v>
      </c>
      <c r="AI53" s="450">
        <f t="shared" si="10"/>
        <v>0</v>
      </c>
      <c r="AJ53" s="450">
        <f t="shared" si="11"/>
        <v>0</v>
      </c>
      <c r="AK53" s="450">
        <f t="shared" si="12"/>
        <v>0</v>
      </c>
      <c r="AL53" s="450">
        <f t="shared" si="13"/>
        <v>0</v>
      </c>
      <c r="AM53" s="455">
        <f t="shared" si="14"/>
        <v>0</v>
      </c>
    </row>
    <row r="54" spans="1:39" ht="19.149999999999999">
      <c r="A54" s="758"/>
      <c r="B54" s="725"/>
      <c r="C54" s="725"/>
      <c r="D54" s="725"/>
      <c r="E54" s="725"/>
      <c r="F54" s="725"/>
      <c r="G54" s="378">
        <v>2409008</v>
      </c>
      <c r="H54" s="379" t="s">
        <v>928</v>
      </c>
      <c r="I54" s="494">
        <v>240900801</v>
      </c>
      <c r="J54" s="509" t="s">
        <v>1884</v>
      </c>
      <c r="K54" s="525">
        <f t="shared" si="28"/>
        <v>140000000</v>
      </c>
      <c r="L54" s="490">
        <f t="shared" si="0"/>
        <v>140000000</v>
      </c>
      <c r="M54" s="485">
        <v>140000000</v>
      </c>
      <c r="N54" s="450"/>
      <c r="O54" s="450"/>
      <c r="P54" s="450"/>
      <c r="Q54" s="450"/>
      <c r="R54" s="458"/>
      <c r="S54" s="440">
        <f t="shared" si="1"/>
        <v>0</v>
      </c>
      <c r="T54" s="485"/>
      <c r="U54" s="450"/>
      <c r="V54" s="450"/>
      <c r="W54" s="450"/>
      <c r="X54" s="450"/>
      <c r="Y54" s="458"/>
      <c r="Z54" s="440">
        <f t="shared" si="3"/>
        <v>0</v>
      </c>
      <c r="AA54" s="485">
        <f t="shared" si="25"/>
        <v>0</v>
      </c>
      <c r="AB54" s="450">
        <f t="shared" si="4"/>
        <v>0</v>
      </c>
      <c r="AC54" s="450">
        <f t="shared" si="5"/>
        <v>0</v>
      </c>
      <c r="AD54" s="450">
        <f t="shared" si="6"/>
        <v>0</v>
      </c>
      <c r="AE54" s="450">
        <f t="shared" si="7"/>
        <v>0</v>
      </c>
      <c r="AF54" s="458">
        <f t="shared" si="8"/>
        <v>0</v>
      </c>
      <c r="AG54" s="440">
        <f t="shared" si="9"/>
        <v>0</v>
      </c>
      <c r="AH54" s="485">
        <f t="shared" si="27"/>
        <v>0</v>
      </c>
      <c r="AI54" s="450">
        <f t="shared" si="10"/>
        <v>0</v>
      </c>
      <c r="AJ54" s="450">
        <f t="shared" si="11"/>
        <v>0</v>
      </c>
      <c r="AK54" s="450">
        <f t="shared" si="12"/>
        <v>0</v>
      </c>
      <c r="AL54" s="450">
        <f t="shared" si="13"/>
        <v>0</v>
      </c>
      <c r="AM54" s="455">
        <f t="shared" si="14"/>
        <v>0</v>
      </c>
    </row>
    <row r="55" spans="1:39" ht="19.149999999999999">
      <c r="A55" s="758"/>
      <c r="B55" s="725"/>
      <c r="C55" s="725"/>
      <c r="D55" s="725"/>
      <c r="E55" s="725"/>
      <c r="F55" s="725"/>
      <c r="G55" s="378">
        <v>2409011</v>
      </c>
      <c r="H55" s="379" t="s">
        <v>1885</v>
      </c>
      <c r="I55" s="494">
        <v>240901100</v>
      </c>
      <c r="J55" s="509" t="s">
        <v>1886</v>
      </c>
      <c r="K55" s="525">
        <f t="shared" si="28"/>
        <v>1145750000</v>
      </c>
      <c r="L55" s="490">
        <f t="shared" ref="L55" si="47">SUM(M55:R55)</f>
        <v>200000000</v>
      </c>
      <c r="M55" s="485">
        <v>200000000</v>
      </c>
      <c r="N55" s="450"/>
      <c r="O55" s="450"/>
      <c r="P55" s="450"/>
      <c r="Q55" s="450"/>
      <c r="R55" s="458"/>
      <c r="S55" s="440">
        <f t="shared" ref="S55" si="48">SUM(T55:Y55)</f>
        <v>300000000</v>
      </c>
      <c r="T55" s="485">
        <v>300000000</v>
      </c>
      <c r="U55" s="450"/>
      <c r="V55" s="450"/>
      <c r="W55" s="450"/>
      <c r="X55" s="450"/>
      <c r="Y55" s="458"/>
      <c r="Z55" s="440">
        <f t="shared" ref="Z55" si="49">SUM(AA55:AF55)</f>
        <v>315000000</v>
      </c>
      <c r="AA55" s="485">
        <f t="shared" si="25"/>
        <v>315000000</v>
      </c>
      <c r="AB55" s="450">
        <f t="shared" si="4"/>
        <v>0</v>
      </c>
      <c r="AC55" s="450">
        <f t="shared" si="5"/>
        <v>0</v>
      </c>
      <c r="AD55" s="450">
        <f t="shared" si="6"/>
        <v>0</v>
      </c>
      <c r="AE55" s="450">
        <f t="shared" si="7"/>
        <v>0</v>
      </c>
      <c r="AF55" s="458">
        <f t="shared" si="8"/>
        <v>0</v>
      </c>
      <c r="AG55" s="440">
        <f t="shared" ref="AG55" si="50">SUM(AH55:AM55)</f>
        <v>330750000</v>
      </c>
      <c r="AH55" s="485">
        <f t="shared" si="27"/>
        <v>330750000</v>
      </c>
      <c r="AI55" s="450">
        <f t="shared" si="10"/>
        <v>0</v>
      </c>
      <c r="AJ55" s="450">
        <f t="shared" si="11"/>
        <v>0</v>
      </c>
      <c r="AK55" s="450">
        <f t="shared" si="12"/>
        <v>0</v>
      </c>
      <c r="AL55" s="450">
        <f t="shared" si="13"/>
        <v>0</v>
      </c>
      <c r="AM55" s="455">
        <f t="shared" si="14"/>
        <v>0</v>
      </c>
    </row>
    <row r="56" spans="1:39" ht="19.899999999999999" customHeight="1">
      <c r="A56" s="758"/>
      <c r="B56" s="725"/>
      <c r="C56" s="725">
        <v>12</v>
      </c>
      <c r="D56" s="725" t="s">
        <v>1887</v>
      </c>
      <c r="E56" s="725">
        <v>1202</v>
      </c>
      <c r="F56" s="725" t="s">
        <v>1888</v>
      </c>
      <c r="G56" s="494" t="s">
        <v>1889</v>
      </c>
      <c r="H56" s="495" t="s">
        <v>1890</v>
      </c>
      <c r="I56" s="494" t="s">
        <v>1891</v>
      </c>
      <c r="J56" s="509" t="s">
        <v>1892</v>
      </c>
      <c r="K56" s="525">
        <f t="shared" si="28"/>
        <v>258607500</v>
      </c>
      <c r="L56" s="490">
        <f t="shared" si="0"/>
        <v>60000000</v>
      </c>
      <c r="M56" s="485">
        <v>60000000</v>
      </c>
      <c r="N56" s="450"/>
      <c r="O56" s="450"/>
      <c r="P56" s="450"/>
      <c r="Q56" s="450"/>
      <c r="R56" s="458"/>
      <c r="S56" s="440">
        <f t="shared" si="1"/>
        <v>63000000</v>
      </c>
      <c r="T56" s="485">
        <f>+M56*1.05</f>
        <v>63000000</v>
      </c>
      <c r="U56" s="450">
        <f t="shared" ref="U56:U58" si="51">+N56*1.07</f>
        <v>0</v>
      </c>
      <c r="V56" s="450">
        <f t="shared" ref="V56:V58" si="52">+O56*1.07</f>
        <v>0</v>
      </c>
      <c r="W56" s="450">
        <f t="shared" ref="W56:W58" si="53">+P56*1.07</f>
        <v>0</v>
      </c>
      <c r="X56" s="450">
        <f t="shared" ref="X56:X58" si="54">+Q56*1.07</f>
        <v>0</v>
      </c>
      <c r="Y56" s="458">
        <f t="shared" ref="Y56:Y58" si="55">+R56*1.07</f>
        <v>0</v>
      </c>
      <c r="Z56" s="440">
        <f t="shared" si="3"/>
        <v>66150000</v>
      </c>
      <c r="AA56" s="485">
        <f t="shared" si="25"/>
        <v>66150000</v>
      </c>
      <c r="AB56" s="450">
        <f t="shared" si="4"/>
        <v>0</v>
      </c>
      <c r="AC56" s="450">
        <f t="shared" si="5"/>
        <v>0</v>
      </c>
      <c r="AD56" s="450">
        <f t="shared" si="6"/>
        <v>0</v>
      </c>
      <c r="AE56" s="450">
        <f t="shared" si="7"/>
        <v>0</v>
      </c>
      <c r="AF56" s="458">
        <f t="shared" si="8"/>
        <v>0</v>
      </c>
      <c r="AG56" s="440">
        <f t="shared" si="9"/>
        <v>69457500</v>
      </c>
      <c r="AH56" s="485">
        <f t="shared" si="27"/>
        <v>69457500</v>
      </c>
      <c r="AI56" s="450">
        <f t="shared" si="10"/>
        <v>0</v>
      </c>
      <c r="AJ56" s="450">
        <f t="shared" si="11"/>
        <v>0</v>
      </c>
      <c r="AK56" s="450">
        <f t="shared" si="12"/>
        <v>0</v>
      </c>
      <c r="AL56" s="450">
        <f t="shared" si="13"/>
        <v>0</v>
      </c>
      <c r="AM56" s="455">
        <f t="shared" si="14"/>
        <v>0</v>
      </c>
    </row>
    <row r="57" spans="1:39" ht="28.9">
      <c r="A57" s="758"/>
      <c r="B57" s="725"/>
      <c r="C57" s="725"/>
      <c r="D57" s="725"/>
      <c r="E57" s="725"/>
      <c r="F57" s="725"/>
      <c r="G57" s="494" t="s">
        <v>1893</v>
      </c>
      <c r="H57" s="495" t="s">
        <v>645</v>
      </c>
      <c r="I57" s="494" t="s">
        <v>1894</v>
      </c>
      <c r="J57" s="509" t="s">
        <v>1895</v>
      </c>
      <c r="K57" s="525">
        <f t="shared" si="28"/>
        <v>129303750</v>
      </c>
      <c r="L57" s="490">
        <f t="shared" si="0"/>
        <v>30000000</v>
      </c>
      <c r="M57" s="485">
        <v>30000000</v>
      </c>
      <c r="N57" s="450"/>
      <c r="O57" s="450"/>
      <c r="P57" s="450"/>
      <c r="Q57" s="450"/>
      <c r="R57" s="458"/>
      <c r="S57" s="440">
        <f t="shared" si="1"/>
        <v>31500000</v>
      </c>
      <c r="T57" s="485">
        <f>+M57*1.05</f>
        <v>31500000</v>
      </c>
      <c r="U57" s="450">
        <f t="shared" si="51"/>
        <v>0</v>
      </c>
      <c r="V57" s="450">
        <f t="shared" si="52"/>
        <v>0</v>
      </c>
      <c r="W57" s="450">
        <f t="shared" si="53"/>
        <v>0</v>
      </c>
      <c r="X57" s="450">
        <f t="shared" si="54"/>
        <v>0</v>
      </c>
      <c r="Y57" s="458">
        <f t="shared" si="55"/>
        <v>0</v>
      </c>
      <c r="Z57" s="440">
        <f t="shared" si="3"/>
        <v>33075000</v>
      </c>
      <c r="AA57" s="485">
        <f t="shared" si="25"/>
        <v>33075000</v>
      </c>
      <c r="AB57" s="450">
        <f t="shared" si="4"/>
        <v>0</v>
      </c>
      <c r="AC57" s="450">
        <f t="shared" si="5"/>
        <v>0</v>
      </c>
      <c r="AD57" s="450">
        <f t="shared" si="6"/>
        <v>0</v>
      </c>
      <c r="AE57" s="450">
        <f t="shared" si="7"/>
        <v>0</v>
      </c>
      <c r="AF57" s="458">
        <f t="shared" si="8"/>
        <v>0</v>
      </c>
      <c r="AG57" s="440">
        <f t="shared" si="9"/>
        <v>34728750</v>
      </c>
      <c r="AH57" s="485">
        <f t="shared" si="27"/>
        <v>34728750</v>
      </c>
      <c r="AI57" s="450">
        <f t="shared" si="10"/>
        <v>0</v>
      </c>
      <c r="AJ57" s="450">
        <f t="shared" si="11"/>
        <v>0</v>
      </c>
      <c r="AK57" s="450">
        <f t="shared" si="12"/>
        <v>0</v>
      </c>
      <c r="AL57" s="450">
        <f t="shared" si="13"/>
        <v>0</v>
      </c>
      <c r="AM57" s="455">
        <f t="shared" si="14"/>
        <v>0</v>
      </c>
    </row>
    <row r="58" spans="1:39" ht="19.149999999999999">
      <c r="A58" s="758"/>
      <c r="B58" s="725"/>
      <c r="C58" s="725"/>
      <c r="D58" s="725"/>
      <c r="E58" s="725"/>
      <c r="F58" s="725"/>
      <c r="G58" s="494" t="s">
        <v>1896</v>
      </c>
      <c r="H58" s="495" t="s">
        <v>1897</v>
      </c>
      <c r="I58" s="494" t="s">
        <v>1898</v>
      </c>
      <c r="J58" s="509" t="s">
        <v>172</v>
      </c>
      <c r="K58" s="525">
        <f t="shared" si="28"/>
        <v>172405000</v>
      </c>
      <c r="L58" s="490">
        <f t="shared" si="0"/>
        <v>40000000</v>
      </c>
      <c r="M58" s="485">
        <v>40000000</v>
      </c>
      <c r="N58" s="450"/>
      <c r="O58" s="450"/>
      <c r="P58" s="450"/>
      <c r="Q58" s="450"/>
      <c r="R58" s="458"/>
      <c r="S58" s="440">
        <f t="shared" si="1"/>
        <v>42000000</v>
      </c>
      <c r="T58" s="485">
        <f>+M58*1.05</f>
        <v>42000000</v>
      </c>
      <c r="U58" s="450">
        <f t="shared" si="51"/>
        <v>0</v>
      </c>
      <c r="V58" s="450">
        <f t="shared" si="52"/>
        <v>0</v>
      </c>
      <c r="W58" s="450">
        <f t="shared" si="53"/>
        <v>0</v>
      </c>
      <c r="X58" s="450">
        <f t="shared" si="54"/>
        <v>0</v>
      </c>
      <c r="Y58" s="458">
        <f t="shared" si="55"/>
        <v>0</v>
      </c>
      <c r="Z58" s="440">
        <f t="shared" si="3"/>
        <v>44100000</v>
      </c>
      <c r="AA58" s="485">
        <f t="shared" si="25"/>
        <v>44100000</v>
      </c>
      <c r="AB58" s="450">
        <f t="shared" si="4"/>
        <v>0</v>
      </c>
      <c r="AC58" s="450">
        <f t="shared" si="5"/>
        <v>0</v>
      </c>
      <c r="AD58" s="450">
        <f t="shared" si="6"/>
        <v>0</v>
      </c>
      <c r="AE58" s="450">
        <f t="shared" si="7"/>
        <v>0</v>
      </c>
      <c r="AF58" s="458">
        <f t="shared" si="8"/>
        <v>0</v>
      </c>
      <c r="AG58" s="440">
        <f t="shared" si="9"/>
        <v>46305000</v>
      </c>
      <c r="AH58" s="485">
        <f t="shared" si="27"/>
        <v>46305000</v>
      </c>
      <c r="AI58" s="450">
        <f t="shared" si="10"/>
        <v>0</v>
      </c>
      <c r="AJ58" s="450">
        <f t="shared" si="11"/>
        <v>0</v>
      </c>
      <c r="AK58" s="450">
        <f t="shared" si="12"/>
        <v>0</v>
      </c>
      <c r="AL58" s="450">
        <f t="shared" si="13"/>
        <v>0</v>
      </c>
      <c r="AM58" s="455">
        <f t="shared" si="14"/>
        <v>0</v>
      </c>
    </row>
    <row r="59" spans="1:39" ht="20.45" customHeight="1">
      <c r="A59" s="758"/>
      <c r="B59" s="725"/>
      <c r="C59" s="725"/>
      <c r="D59" s="725"/>
      <c r="E59" s="760" t="s">
        <v>1899</v>
      </c>
      <c r="F59" s="760" t="s">
        <v>1900</v>
      </c>
      <c r="G59" s="378">
        <v>1203001</v>
      </c>
      <c r="H59" s="379" t="s">
        <v>620</v>
      </c>
      <c r="I59" s="378" t="s">
        <v>1069</v>
      </c>
      <c r="J59" s="510" t="s">
        <v>185</v>
      </c>
      <c r="K59" s="525">
        <f t="shared" si="28"/>
        <v>43101250</v>
      </c>
      <c r="L59" s="490">
        <f t="shared" si="0"/>
        <v>10000000</v>
      </c>
      <c r="M59" s="485">
        <v>10000000</v>
      </c>
      <c r="N59" s="450"/>
      <c r="O59" s="450"/>
      <c r="P59" s="450"/>
      <c r="Q59" s="450"/>
      <c r="R59" s="458"/>
      <c r="S59" s="440">
        <f t="shared" si="1"/>
        <v>10500000</v>
      </c>
      <c r="T59" s="485">
        <f t="shared" ref="T59:T64" si="56">+M59*1.05</f>
        <v>10500000</v>
      </c>
      <c r="U59" s="450">
        <f t="shared" ref="U59:U64" si="57">+N59*1.05</f>
        <v>0</v>
      </c>
      <c r="V59" s="450">
        <f t="shared" ref="V59:V64" si="58">+O59*1.05</f>
        <v>0</v>
      </c>
      <c r="W59" s="450">
        <f t="shared" ref="W59:W64" si="59">+P59*1.05</f>
        <v>0</v>
      </c>
      <c r="X59" s="450">
        <f t="shared" ref="X59:X64" si="60">+Q59*1.05</f>
        <v>0</v>
      </c>
      <c r="Y59" s="458">
        <f t="shared" ref="Y59:Y64" si="61">+R59*1.05</f>
        <v>0</v>
      </c>
      <c r="Z59" s="440">
        <f t="shared" si="3"/>
        <v>11025000</v>
      </c>
      <c r="AA59" s="485">
        <f t="shared" si="25"/>
        <v>11025000</v>
      </c>
      <c r="AB59" s="450">
        <f t="shared" si="4"/>
        <v>0</v>
      </c>
      <c r="AC59" s="450">
        <f t="shared" si="5"/>
        <v>0</v>
      </c>
      <c r="AD59" s="450">
        <f t="shared" si="6"/>
        <v>0</v>
      </c>
      <c r="AE59" s="450">
        <f t="shared" si="7"/>
        <v>0</v>
      </c>
      <c r="AF59" s="458">
        <f t="shared" si="8"/>
        <v>0</v>
      </c>
      <c r="AG59" s="440">
        <f t="shared" si="9"/>
        <v>11576250</v>
      </c>
      <c r="AH59" s="485">
        <f t="shared" si="27"/>
        <v>11576250</v>
      </c>
      <c r="AI59" s="450">
        <f t="shared" si="10"/>
        <v>0</v>
      </c>
      <c r="AJ59" s="450">
        <f t="shared" si="11"/>
        <v>0</v>
      </c>
      <c r="AK59" s="450">
        <f t="shared" si="12"/>
        <v>0</v>
      </c>
      <c r="AL59" s="450">
        <f t="shared" si="13"/>
        <v>0</v>
      </c>
      <c r="AM59" s="455">
        <f t="shared" si="14"/>
        <v>0</v>
      </c>
    </row>
    <row r="60" spans="1:39" ht="20.45" customHeight="1">
      <c r="A60" s="758"/>
      <c r="B60" s="725"/>
      <c r="C60" s="725"/>
      <c r="D60" s="725"/>
      <c r="E60" s="760"/>
      <c r="F60" s="760"/>
      <c r="G60" s="378">
        <v>1203002</v>
      </c>
      <c r="H60" s="379" t="s">
        <v>621</v>
      </c>
      <c r="I60" s="378" t="s">
        <v>1070</v>
      </c>
      <c r="J60" s="510" t="s">
        <v>1071</v>
      </c>
      <c r="K60" s="525">
        <f t="shared" si="28"/>
        <v>258607500</v>
      </c>
      <c r="L60" s="490">
        <f t="shared" si="0"/>
        <v>60000000</v>
      </c>
      <c r="M60" s="485">
        <v>60000000</v>
      </c>
      <c r="N60" s="450"/>
      <c r="O60" s="450"/>
      <c r="P60" s="450"/>
      <c r="Q60" s="450"/>
      <c r="R60" s="458"/>
      <c r="S60" s="440">
        <f t="shared" si="1"/>
        <v>63000000</v>
      </c>
      <c r="T60" s="485">
        <f t="shared" si="56"/>
        <v>63000000</v>
      </c>
      <c r="U60" s="450">
        <f t="shared" si="57"/>
        <v>0</v>
      </c>
      <c r="V60" s="450">
        <f t="shared" si="58"/>
        <v>0</v>
      </c>
      <c r="W60" s="450">
        <f t="shared" si="59"/>
        <v>0</v>
      </c>
      <c r="X60" s="450">
        <f t="shared" si="60"/>
        <v>0</v>
      </c>
      <c r="Y60" s="458">
        <f t="shared" si="61"/>
        <v>0</v>
      </c>
      <c r="Z60" s="440">
        <f t="shared" si="3"/>
        <v>66150000</v>
      </c>
      <c r="AA60" s="485">
        <f t="shared" si="25"/>
        <v>66150000</v>
      </c>
      <c r="AB60" s="450">
        <f t="shared" si="4"/>
        <v>0</v>
      </c>
      <c r="AC60" s="450">
        <f t="shared" si="5"/>
        <v>0</v>
      </c>
      <c r="AD60" s="450">
        <f t="shared" si="6"/>
        <v>0</v>
      </c>
      <c r="AE60" s="450">
        <f t="shared" si="7"/>
        <v>0</v>
      </c>
      <c r="AF60" s="458">
        <f t="shared" si="8"/>
        <v>0</v>
      </c>
      <c r="AG60" s="440">
        <f t="shared" si="9"/>
        <v>69457500</v>
      </c>
      <c r="AH60" s="485">
        <f t="shared" si="27"/>
        <v>69457500</v>
      </c>
      <c r="AI60" s="450">
        <f t="shared" si="10"/>
        <v>0</v>
      </c>
      <c r="AJ60" s="450">
        <f t="shared" si="11"/>
        <v>0</v>
      </c>
      <c r="AK60" s="450">
        <f t="shared" si="12"/>
        <v>0</v>
      </c>
      <c r="AL60" s="450">
        <f t="shared" si="13"/>
        <v>0</v>
      </c>
      <c r="AM60" s="455">
        <f t="shared" si="14"/>
        <v>0</v>
      </c>
    </row>
    <row r="61" spans="1:39" ht="20.45" customHeight="1">
      <c r="A61" s="758"/>
      <c r="B61" s="725"/>
      <c r="C61" s="725"/>
      <c r="D61" s="725"/>
      <c r="E61" s="760"/>
      <c r="F61" s="760"/>
      <c r="G61" s="378" t="s">
        <v>1901</v>
      </c>
      <c r="H61" s="379" t="s">
        <v>1902</v>
      </c>
      <c r="I61" s="378" t="s">
        <v>1903</v>
      </c>
      <c r="J61" s="510" t="s">
        <v>172</v>
      </c>
      <c r="K61" s="525">
        <f t="shared" si="28"/>
        <v>215506250</v>
      </c>
      <c r="L61" s="490">
        <f t="shared" si="0"/>
        <v>50000000</v>
      </c>
      <c r="M61" s="485">
        <v>20000000</v>
      </c>
      <c r="N61" s="450"/>
      <c r="O61" s="450"/>
      <c r="P61" s="450"/>
      <c r="Q61" s="450"/>
      <c r="R61" s="458">
        <v>30000000</v>
      </c>
      <c r="S61" s="440">
        <f t="shared" si="1"/>
        <v>52500000</v>
      </c>
      <c r="T61" s="485">
        <f t="shared" si="56"/>
        <v>21000000</v>
      </c>
      <c r="U61" s="450">
        <f t="shared" si="57"/>
        <v>0</v>
      </c>
      <c r="V61" s="450">
        <f t="shared" si="58"/>
        <v>0</v>
      </c>
      <c r="W61" s="450">
        <f t="shared" si="59"/>
        <v>0</v>
      </c>
      <c r="X61" s="450">
        <f t="shared" si="60"/>
        <v>0</v>
      </c>
      <c r="Y61" s="458">
        <f t="shared" si="61"/>
        <v>31500000</v>
      </c>
      <c r="Z61" s="440">
        <f t="shared" si="3"/>
        <v>55125000</v>
      </c>
      <c r="AA61" s="485">
        <f t="shared" si="25"/>
        <v>22050000</v>
      </c>
      <c r="AB61" s="450">
        <f t="shared" si="4"/>
        <v>0</v>
      </c>
      <c r="AC61" s="450">
        <f t="shared" si="5"/>
        <v>0</v>
      </c>
      <c r="AD61" s="450">
        <f t="shared" si="6"/>
        <v>0</v>
      </c>
      <c r="AE61" s="450">
        <f t="shared" si="7"/>
        <v>0</v>
      </c>
      <c r="AF61" s="458">
        <f t="shared" si="8"/>
        <v>33075000</v>
      </c>
      <c r="AG61" s="440">
        <f t="shared" si="9"/>
        <v>57881250</v>
      </c>
      <c r="AH61" s="485">
        <f t="shared" si="27"/>
        <v>23152500</v>
      </c>
      <c r="AI61" s="450">
        <f t="shared" si="10"/>
        <v>0</v>
      </c>
      <c r="AJ61" s="450">
        <f t="shared" si="11"/>
        <v>0</v>
      </c>
      <c r="AK61" s="450">
        <f t="shared" si="12"/>
        <v>0</v>
      </c>
      <c r="AL61" s="450">
        <f t="shared" si="13"/>
        <v>0</v>
      </c>
      <c r="AM61" s="455">
        <f t="shared" si="14"/>
        <v>34728750</v>
      </c>
    </row>
    <row r="62" spans="1:39" ht="20.45" customHeight="1">
      <c r="A62" s="758"/>
      <c r="B62" s="725"/>
      <c r="C62" s="725"/>
      <c r="D62" s="725"/>
      <c r="E62" s="725" t="s">
        <v>1904</v>
      </c>
      <c r="F62" s="725" t="s">
        <v>1905</v>
      </c>
      <c r="G62" s="378" t="s">
        <v>1906</v>
      </c>
      <c r="H62" s="379" t="s">
        <v>1907</v>
      </c>
      <c r="I62" s="378" t="s">
        <v>1908</v>
      </c>
      <c r="J62" s="510" t="s">
        <v>1909</v>
      </c>
      <c r="K62" s="525">
        <f t="shared" si="28"/>
        <v>172405000</v>
      </c>
      <c r="L62" s="490">
        <f t="shared" si="0"/>
        <v>40000000</v>
      </c>
      <c r="M62" s="485">
        <v>20000000</v>
      </c>
      <c r="N62" s="450"/>
      <c r="O62" s="450"/>
      <c r="P62" s="450">
        <v>20000000</v>
      </c>
      <c r="Q62" s="450"/>
      <c r="R62" s="458"/>
      <c r="S62" s="440">
        <f t="shared" si="1"/>
        <v>42000000</v>
      </c>
      <c r="T62" s="485">
        <f t="shared" si="56"/>
        <v>21000000</v>
      </c>
      <c r="U62" s="450">
        <f t="shared" si="57"/>
        <v>0</v>
      </c>
      <c r="V62" s="450">
        <f t="shared" si="58"/>
        <v>0</v>
      </c>
      <c r="W62" s="450">
        <f t="shared" si="59"/>
        <v>21000000</v>
      </c>
      <c r="X62" s="450">
        <f t="shared" si="60"/>
        <v>0</v>
      </c>
      <c r="Y62" s="458">
        <f t="shared" si="61"/>
        <v>0</v>
      </c>
      <c r="Z62" s="440">
        <f t="shared" si="3"/>
        <v>44100000</v>
      </c>
      <c r="AA62" s="485">
        <f t="shared" si="25"/>
        <v>22050000</v>
      </c>
      <c r="AB62" s="450">
        <f t="shared" si="4"/>
        <v>0</v>
      </c>
      <c r="AC62" s="450">
        <f t="shared" si="5"/>
        <v>0</v>
      </c>
      <c r="AD62" s="450">
        <f t="shared" si="6"/>
        <v>22050000</v>
      </c>
      <c r="AE62" s="450">
        <f t="shared" si="7"/>
        <v>0</v>
      </c>
      <c r="AF62" s="458">
        <f t="shared" si="8"/>
        <v>0</v>
      </c>
      <c r="AG62" s="440">
        <f t="shared" si="9"/>
        <v>46305000</v>
      </c>
      <c r="AH62" s="485">
        <f t="shared" si="27"/>
        <v>23152500</v>
      </c>
      <c r="AI62" s="450">
        <f t="shared" si="10"/>
        <v>0</v>
      </c>
      <c r="AJ62" s="450">
        <f t="shared" si="11"/>
        <v>0</v>
      </c>
      <c r="AK62" s="450">
        <f t="shared" si="12"/>
        <v>23152500</v>
      </c>
      <c r="AL62" s="450">
        <f t="shared" si="13"/>
        <v>0</v>
      </c>
      <c r="AM62" s="455">
        <f t="shared" si="14"/>
        <v>0</v>
      </c>
    </row>
    <row r="63" spans="1:39" ht="20.45" customHeight="1">
      <c r="A63" s="758"/>
      <c r="B63" s="725"/>
      <c r="C63" s="725"/>
      <c r="D63" s="725"/>
      <c r="E63" s="725"/>
      <c r="F63" s="725"/>
      <c r="G63" s="378" t="s">
        <v>1910</v>
      </c>
      <c r="H63" s="379" t="s">
        <v>1911</v>
      </c>
      <c r="I63" s="378" t="s">
        <v>1912</v>
      </c>
      <c r="J63" s="510" t="s">
        <v>319</v>
      </c>
      <c r="K63" s="525">
        <f t="shared" si="28"/>
        <v>344810000</v>
      </c>
      <c r="L63" s="490">
        <f t="shared" si="0"/>
        <v>80000000</v>
      </c>
      <c r="M63" s="485">
        <v>40000000</v>
      </c>
      <c r="N63" s="450"/>
      <c r="O63" s="450"/>
      <c r="P63" s="450">
        <v>40000000</v>
      </c>
      <c r="Q63" s="450"/>
      <c r="R63" s="458"/>
      <c r="S63" s="440">
        <f t="shared" si="1"/>
        <v>84000000</v>
      </c>
      <c r="T63" s="485">
        <f t="shared" si="56"/>
        <v>42000000</v>
      </c>
      <c r="U63" s="450">
        <f t="shared" si="57"/>
        <v>0</v>
      </c>
      <c r="V63" s="450">
        <f t="shared" si="58"/>
        <v>0</v>
      </c>
      <c r="W63" s="450">
        <f t="shared" si="59"/>
        <v>42000000</v>
      </c>
      <c r="X63" s="450">
        <f t="shared" si="60"/>
        <v>0</v>
      </c>
      <c r="Y63" s="458">
        <f t="shared" si="61"/>
        <v>0</v>
      </c>
      <c r="Z63" s="440">
        <f t="shared" si="3"/>
        <v>88200000</v>
      </c>
      <c r="AA63" s="485">
        <f t="shared" si="25"/>
        <v>44100000</v>
      </c>
      <c r="AB63" s="450">
        <f t="shared" si="4"/>
        <v>0</v>
      </c>
      <c r="AC63" s="450">
        <f t="shared" si="5"/>
        <v>0</v>
      </c>
      <c r="AD63" s="450">
        <f t="shared" si="6"/>
        <v>44100000</v>
      </c>
      <c r="AE63" s="450">
        <f t="shared" si="7"/>
        <v>0</v>
      </c>
      <c r="AF63" s="458">
        <f t="shared" si="8"/>
        <v>0</v>
      </c>
      <c r="AG63" s="440">
        <f t="shared" si="9"/>
        <v>92610000</v>
      </c>
      <c r="AH63" s="485">
        <f t="shared" si="27"/>
        <v>46305000</v>
      </c>
      <c r="AI63" s="450">
        <f t="shared" si="10"/>
        <v>0</v>
      </c>
      <c r="AJ63" s="450">
        <f t="shared" si="11"/>
        <v>0</v>
      </c>
      <c r="AK63" s="450">
        <f t="shared" si="12"/>
        <v>46305000</v>
      </c>
      <c r="AL63" s="450">
        <f t="shared" si="13"/>
        <v>0</v>
      </c>
      <c r="AM63" s="455">
        <f t="shared" si="14"/>
        <v>0</v>
      </c>
    </row>
    <row r="64" spans="1:39" ht="19.899999999999999" thickBot="1">
      <c r="A64" s="763"/>
      <c r="B64" s="736"/>
      <c r="C64" s="736"/>
      <c r="D64" s="736"/>
      <c r="E64" s="736"/>
      <c r="F64" s="736"/>
      <c r="G64" s="451" t="s">
        <v>1910</v>
      </c>
      <c r="H64" s="452" t="s">
        <v>1911</v>
      </c>
      <c r="I64" s="451" t="s">
        <v>1913</v>
      </c>
      <c r="J64" s="517" t="s">
        <v>1914</v>
      </c>
      <c r="K64" s="527">
        <f t="shared" si="28"/>
        <v>86202500</v>
      </c>
      <c r="L64" s="530">
        <f t="shared" si="0"/>
        <v>20000000</v>
      </c>
      <c r="M64" s="486">
        <v>10000000</v>
      </c>
      <c r="N64" s="453"/>
      <c r="O64" s="453"/>
      <c r="P64" s="453">
        <v>10000000</v>
      </c>
      <c r="Q64" s="453"/>
      <c r="R64" s="459"/>
      <c r="S64" s="442">
        <f t="shared" si="1"/>
        <v>21000000</v>
      </c>
      <c r="T64" s="486">
        <f t="shared" si="56"/>
        <v>10500000</v>
      </c>
      <c r="U64" s="453">
        <f t="shared" si="57"/>
        <v>0</v>
      </c>
      <c r="V64" s="453">
        <f t="shared" si="58"/>
        <v>0</v>
      </c>
      <c r="W64" s="453">
        <f t="shared" si="59"/>
        <v>10500000</v>
      </c>
      <c r="X64" s="453">
        <f t="shared" si="60"/>
        <v>0</v>
      </c>
      <c r="Y64" s="459">
        <f t="shared" si="61"/>
        <v>0</v>
      </c>
      <c r="Z64" s="442">
        <f t="shared" si="3"/>
        <v>22050000</v>
      </c>
      <c r="AA64" s="486">
        <f t="shared" si="25"/>
        <v>11025000</v>
      </c>
      <c r="AB64" s="453">
        <f t="shared" si="4"/>
        <v>0</v>
      </c>
      <c r="AC64" s="453">
        <f t="shared" si="5"/>
        <v>0</v>
      </c>
      <c r="AD64" s="453">
        <f t="shared" si="6"/>
        <v>11025000</v>
      </c>
      <c r="AE64" s="453">
        <f t="shared" si="7"/>
        <v>0</v>
      </c>
      <c r="AF64" s="459">
        <f t="shared" si="8"/>
        <v>0</v>
      </c>
      <c r="AG64" s="442">
        <f t="shared" si="9"/>
        <v>23152500</v>
      </c>
      <c r="AH64" s="486">
        <f t="shared" si="27"/>
        <v>11576250</v>
      </c>
      <c r="AI64" s="453">
        <f t="shared" si="10"/>
        <v>0</v>
      </c>
      <c r="AJ64" s="453">
        <f t="shared" si="11"/>
        <v>0</v>
      </c>
      <c r="AK64" s="453">
        <f t="shared" si="12"/>
        <v>11576250</v>
      </c>
      <c r="AL64" s="453">
        <f t="shared" si="13"/>
        <v>0</v>
      </c>
      <c r="AM64" s="456">
        <f t="shared" si="14"/>
        <v>0</v>
      </c>
    </row>
    <row r="65" spans="1:39" ht="12.6" customHeight="1" thickBot="1">
      <c r="A65" s="765" t="s">
        <v>1915</v>
      </c>
      <c r="B65" s="766"/>
      <c r="C65" s="766"/>
      <c r="D65" s="766"/>
      <c r="E65" s="766"/>
      <c r="F65" s="766"/>
      <c r="G65" s="766"/>
      <c r="H65" s="766"/>
      <c r="I65" s="766"/>
      <c r="J65" s="766"/>
      <c r="K65" s="528">
        <f>SUM(K2:K64)</f>
        <v>55424277375</v>
      </c>
      <c r="L65" s="531">
        <f>SUM(L2:L64)</f>
        <v>8345000000</v>
      </c>
      <c r="M65" s="522">
        <f t="shared" ref="M65:AM65" si="62">SUM(M2:M64)</f>
        <v>6795000000</v>
      </c>
      <c r="N65" s="507">
        <f t="shared" si="62"/>
        <v>550000000</v>
      </c>
      <c r="O65" s="507">
        <f t="shared" si="62"/>
        <v>900000000</v>
      </c>
      <c r="P65" s="507">
        <f t="shared" si="62"/>
        <v>70000000</v>
      </c>
      <c r="Q65" s="507">
        <f t="shared" si="62"/>
        <v>0</v>
      </c>
      <c r="R65" s="533">
        <f t="shared" si="62"/>
        <v>30000000</v>
      </c>
      <c r="S65" s="531">
        <f t="shared" si="62"/>
        <v>14933950000</v>
      </c>
      <c r="T65" s="522">
        <f t="shared" si="62"/>
        <v>10590450000</v>
      </c>
      <c r="U65" s="507">
        <f t="shared" si="62"/>
        <v>581500000</v>
      </c>
      <c r="V65" s="507">
        <f t="shared" si="62"/>
        <v>1157000000</v>
      </c>
      <c r="W65" s="507">
        <f t="shared" si="62"/>
        <v>73500000</v>
      </c>
      <c r="X65" s="507">
        <f t="shared" si="62"/>
        <v>0</v>
      </c>
      <c r="Y65" s="533">
        <f t="shared" si="62"/>
        <v>2531500000</v>
      </c>
      <c r="Z65" s="531">
        <f t="shared" si="62"/>
        <v>15680647500</v>
      </c>
      <c r="AA65" s="522">
        <f t="shared" si="62"/>
        <v>11119972500</v>
      </c>
      <c r="AB65" s="507">
        <f t="shared" si="62"/>
        <v>610575000</v>
      </c>
      <c r="AC65" s="507">
        <f t="shared" si="62"/>
        <v>1214850000</v>
      </c>
      <c r="AD65" s="507">
        <f t="shared" si="62"/>
        <v>77175000</v>
      </c>
      <c r="AE65" s="507">
        <f t="shared" si="62"/>
        <v>0</v>
      </c>
      <c r="AF65" s="533">
        <f t="shared" si="62"/>
        <v>2658075000</v>
      </c>
      <c r="AG65" s="531">
        <f t="shared" si="62"/>
        <v>16464679875</v>
      </c>
      <c r="AH65" s="522">
        <f t="shared" si="62"/>
        <v>11675971125</v>
      </c>
      <c r="AI65" s="507">
        <f t="shared" si="62"/>
        <v>641103750</v>
      </c>
      <c r="AJ65" s="507">
        <f t="shared" si="62"/>
        <v>1275592500</v>
      </c>
      <c r="AK65" s="507">
        <f t="shared" si="62"/>
        <v>81033750</v>
      </c>
      <c r="AL65" s="507">
        <f t="shared" si="62"/>
        <v>0</v>
      </c>
      <c r="AM65" s="507">
        <f t="shared" si="62"/>
        <v>2790978750</v>
      </c>
    </row>
  </sheetData>
  <autoFilter ref="A1:AM65" xr:uid="{00000000-0001-0000-0D00-000000000000}"/>
  <mergeCells count="50">
    <mergeCell ref="A65:J65"/>
    <mergeCell ref="F40:F43"/>
    <mergeCell ref="E59:E61"/>
    <mergeCell ref="E45:E55"/>
    <mergeCell ref="D44:D55"/>
    <mergeCell ref="F56:F58"/>
    <mergeCell ref="F45:F55"/>
    <mergeCell ref="C44:C55"/>
    <mergeCell ref="C56:C64"/>
    <mergeCell ref="D56:D64"/>
    <mergeCell ref="E56:E58"/>
    <mergeCell ref="F59:F61"/>
    <mergeCell ref="E62:E64"/>
    <mergeCell ref="F62:F64"/>
    <mergeCell ref="F25:F29"/>
    <mergeCell ref="A30:A64"/>
    <mergeCell ref="B30:B64"/>
    <mergeCell ref="C30:C39"/>
    <mergeCell ref="D30:D39"/>
    <mergeCell ref="E30:E39"/>
    <mergeCell ref="F30:F39"/>
    <mergeCell ref="C40:C43"/>
    <mergeCell ref="D40:D43"/>
    <mergeCell ref="E40:E43"/>
    <mergeCell ref="A20:A29"/>
    <mergeCell ref="B20:B24"/>
    <mergeCell ref="C20:C24"/>
    <mergeCell ref="D20:D24"/>
    <mergeCell ref="E20:E24"/>
    <mergeCell ref="F20:F24"/>
    <mergeCell ref="B25:B29"/>
    <mergeCell ref="C25:C29"/>
    <mergeCell ref="D25:D29"/>
    <mergeCell ref="E25:E29"/>
    <mergeCell ref="E11:E15"/>
    <mergeCell ref="F3:F10"/>
    <mergeCell ref="B11:B15"/>
    <mergeCell ref="C11:C15"/>
    <mergeCell ref="D11:D15"/>
    <mergeCell ref="A2:A19"/>
    <mergeCell ref="B2:B10"/>
    <mergeCell ref="C2:C10"/>
    <mergeCell ref="D2:D10"/>
    <mergeCell ref="F11:F15"/>
    <mergeCell ref="B16:B19"/>
    <mergeCell ref="C17:C19"/>
    <mergeCell ref="D17:D19"/>
    <mergeCell ref="E17:E19"/>
    <mergeCell ref="F17:F19"/>
    <mergeCell ref="E3:E10"/>
  </mergeCells>
  <pageMargins left="0.70866141732283472" right="0.70866141732283472" top="0.74803149606299213" bottom="0.74803149606299213" header="0.31496062992125984" footer="0.31496062992125984"/>
  <pageSetup scale="75" orientation="landscape" horizontalDpi="300" verticalDpi="300" r:id="rId1"/>
  <ignoredErrors>
    <ignoredError sqref="G47:I53 G30:I4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4CE33-9D2C-4594-8EB1-530BCBEC6530}">
  <dimension ref="C1:H15"/>
  <sheetViews>
    <sheetView workbookViewId="0">
      <selection activeCell="K10" sqref="K10"/>
    </sheetView>
  </sheetViews>
  <sheetFormatPr defaultColWidth="11.5703125" defaultRowHeight="14.45"/>
  <cols>
    <col min="1" max="1" width="11.5703125" style="3"/>
    <col min="2" max="2" width="9.7109375" style="3" customWidth="1"/>
    <col min="3" max="3" width="14.28515625" style="3" customWidth="1"/>
    <col min="4" max="7" width="18.7109375" style="3" customWidth="1"/>
    <col min="8" max="8" width="20.28515625" style="3" bestFit="1" customWidth="1"/>
    <col min="9" max="16384" width="11.5703125" style="3"/>
  </cols>
  <sheetData>
    <row r="1" spans="3:8" ht="15" thickBot="1"/>
    <row r="2" spans="3:8" ht="29.45" thickBot="1">
      <c r="C2" s="534" t="s">
        <v>1916</v>
      </c>
      <c r="D2" s="539" t="s">
        <v>1917</v>
      </c>
      <c r="E2" s="537" t="s">
        <v>1918</v>
      </c>
      <c r="F2" s="536" t="s">
        <v>1919</v>
      </c>
      <c r="G2" s="538" t="s">
        <v>1920</v>
      </c>
      <c r="H2" s="536" t="s">
        <v>1921</v>
      </c>
    </row>
    <row r="3" spans="3:8" ht="19.899999999999999" thickBot="1">
      <c r="C3" s="535" t="s">
        <v>1292</v>
      </c>
      <c r="D3" s="540">
        <f>+'PPI LE1_IMP'!M123+PPI_LE2_IMP!M86+PPI_LE3_IMP!M44+PPI_LE4_IMP!M65</f>
        <v>15848710542</v>
      </c>
      <c r="E3" s="545">
        <f>+'PPI LE1_IMP'!Z123+PPI_LE2_IMP!V86+PPI_LE3_IMP!U44+PPI_LE4_IMP!T65</f>
        <v>20770596069.099998</v>
      </c>
      <c r="F3" s="545">
        <f>+'PPI LE1_IMP'!AM123+PPI_LE2_IMP!AE86+PPI_LE2_IMP!AE86+PPI_LE3_IMP!AC44+PPI_LE4_IMP!AA65</f>
        <v>22854727872.555</v>
      </c>
      <c r="G3" s="547">
        <f>+'PPI LE1_IMP'!AZ123+PPI_LE2_IMP!AN86+PPI_LE3_IMP!AK44+PPI_LE4_IMP!AH65</f>
        <v>21435279706.182751</v>
      </c>
      <c r="H3" s="550">
        <f>SUM(D3:G3)</f>
        <v>80909314189.837753</v>
      </c>
    </row>
    <row r="4" spans="3:8" ht="15" thickBot="1">
      <c r="C4" s="266" t="s">
        <v>1293</v>
      </c>
      <c r="D4" s="540">
        <f>+'PPI LE1_IMP'!N123</f>
        <v>85523200000</v>
      </c>
      <c r="E4" s="545">
        <f>+'PPI LE1_IMP'!AA123</f>
        <v>89648960000</v>
      </c>
      <c r="F4" s="545">
        <f>+'PPI LE1_IMP'!AN123</f>
        <v>97408092000</v>
      </c>
      <c r="G4" s="547">
        <f>+'PPI LE1_IMP'!BA123</f>
        <v>104195459915.00002</v>
      </c>
      <c r="H4" s="549">
        <f t="shared" ref="H4:H14" si="0">SUM(D4:G4)</f>
        <v>376775711915</v>
      </c>
    </row>
    <row r="5" spans="3:8" ht="15" thickBot="1">
      <c r="C5" s="266" t="s">
        <v>1294</v>
      </c>
      <c r="D5" s="540">
        <f>+'PPI LE1_IMP'!O123</f>
        <v>44090412119</v>
      </c>
      <c r="E5" s="545">
        <f>+'PPI LE1_IMP'!AB123</f>
        <v>46294932724.950005</v>
      </c>
      <c r="F5" s="545">
        <f>+'PPI LE1_IMP'!AO123</f>
        <v>48609679361.19751</v>
      </c>
      <c r="G5" s="547">
        <f>+'PPI LE1_IMP'!BB123</f>
        <v>51040163329.257385</v>
      </c>
      <c r="H5" s="549">
        <f t="shared" si="0"/>
        <v>190035187534.40491</v>
      </c>
    </row>
    <row r="6" spans="3:8" ht="15" thickBot="1">
      <c r="C6" s="266" t="s">
        <v>1295</v>
      </c>
      <c r="D6" s="540">
        <f>+'PPI LE1_IMP'!P123</f>
        <v>390000000</v>
      </c>
      <c r="E6" s="545">
        <f>+'PPI LE1_IMP'!AC123</f>
        <v>409500000</v>
      </c>
      <c r="F6" s="545">
        <f>+'PPI LE1_IMP'!AP123</f>
        <v>429975000</v>
      </c>
      <c r="G6" s="547">
        <f>+'PPI LE1_IMP'!BC123</f>
        <v>451473750</v>
      </c>
      <c r="H6" s="549">
        <f t="shared" si="0"/>
        <v>1680948750</v>
      </c>
    </row>
    <row r="7" spans="3:8" ht="15" thickBot="1">
      <c r="C7" s="266" t="s">
        <v>1296</v>
      </c>
      <c r="D7" s="540">
        <f>+'PPI LE1_IMP'!Q123</f>
        <v>300000000</v>
      </c>
      <c r="E7" s="545">
        <f>+'PPI LE1_IMP'!AD123</f>
        <v>315000000</v>
      </c>
      <c r="F7" s="545">
        <f>+'PPI LE1_IMP'!AQ123</f>
        <v>220500000</v>
      </c>
      <c r="G7" s="547">
        <f>+'PPI LE1_IMP'!BD123</f>
        <v>231525000</v>
      </c>
      <c r="H7" s="549">
        <f t="shared" si="0"/>
        <v>1067025000</v>
      </c>
    </row>
    <row r="8" spans="3:8" ht="19.899999999999999" thickBot="1">
      <c r="C8" s="266" t="s">
        <v>1297</v>
      </c>
      <c r="D8" s="540">
        <f>+'PPI LE1_IMP'!R123+PPI_LE2_IMP!N86+PPI_LE3_IMP!N44+PPI_LE4_IMP!N65</f>
        <v>2100000000</v>
      </c>
      <c r="E8" s="545">
        <f>+'PPI LE1_IMP'!AE123+PPI_LE2_IMP!W86+PPI_LE3_IMP!V44+PPI_LE4_IMP!U65</f>
        <v>2646500000</v>
      </c>
      <c r="F8" s="545">
        <f>+'PPI LE1_IMP'!AR123+PPI_LE2_IMP!AF86+PPI_LE3_IMP!AD44+PPI_LE4_IMP!AB65</f>
        <v>3278825000</v>
      </c>
      <c r="G8" s="547">
        <f>+'PPI LE1_IMP'!BE123+PPI_LE2_IMP!AO86+PPI_LE3_IMP!AL44+PPI_LE4_IMP!AI65</f>
        <v>3442766250</v>
      </c>
      <c r="H8" s="549">
        <f t="shared" si="0"/>
        <v>11468091250</v>
      </c>
    </row>
    <row r="9" spans="3:8" ht="19.899999999999999" thickBot="1">
      <c r="C9" s="266" t="s">
        <v>1298</v>
      </c>
      <c r="D9" s="540">
        <f>+'PPI LE1_IMP'!S123+PPI_LE2_IMP!O86+PPI_LE3_IMP!O44+PPI_LE4_IMP!O65</f>
        <v>3450000000</v>
      </c>
      <c r="E9" s="545">
        <f>+'PPI LE1_IMP'!AF123+PPI_LE2_IMP!X86+PPI_LE3_IMP!W44+PPI_LE4_IMP!V65</f>
        <v>4132000000</v>
      </c>
      <c r="F9" s="545">
        <f>+'PPI LE1_IMP'!AS123+PPI_LE2_IMP!AG86+PPI_LE3_IMP!AE44+PPI_LE4_IMP!AC65</f>
        <v>4386980000</v>
      </c>
      <c r="G9" s="547">
        <f>+'PPI LE1_IMP'!BF123+PPI_LE2_IMP!AP86+PPI_LE3_IMP!AM44+PPI_LE4_IMP!AJ65</f>
        <v>4633806600</v>
      </c>
      <c r="H9" s="549">
        <f t="shared" si="0"/>
        <v>16602786600</v>
      </c>
    </row>
    <row r="10" spans="3:8" ht="19.899999999999999" thickBot="1">
      <c r="C10" s="266" t="s">
        <v>1299</v>
      </c>
      <c r="D10" s="540">
        <f>+'PPI LE1_IMP'!T123</f>
        <v>1308807282</v>
      </c>
      <c r="E10" s="545">
        <f>+'PPI LE1_IMP'!AG123</f>
        <v>1374247646.1000001</v>
      </c>
      <c r="F10" s="545">
        <f>+'PPI LE1_IMP'!AT123</f>
        <v>929258158.2736001</v>
      </c>
      <c r="G10" s="547">
        <f>+'PPI LE1_IMP'!BG123</f>
        <v>994306229.35275221</v>
      </c>
      <c r="H10" s="549">
        <f t="shared" si="0"/>
        <v>4606619315.7263527</v>
      </c>
    </row>
    <row r="11" spans="3:8" ht="39" thickBot="1">
      <c r="C11" s="266" t="s">
        <v>1300</v>
      </c>
      <c r="D11" s="540">
        <f>+'PPI LE1_IMP'!U123+PPI_LE2_IMP!Q86+PPI_LE3_IMP!P44+PPI_LE4_IMP!P65</f>
        <v>4347809292</v>
      </c>
      <c r="E11" s="545">
        <f>+'PPI LE1_IMP'!AH123+PPI_LE2_IMP!Z86+PPI_LE3_IMP!X44+PPI_LE4_IMP!W65</f>
        <v>4744199756.6000004</v>
      </c>
      <c r="F11" s="545">
        <f>+'PPI LE1_IMP'!AU123+PPI_LE2_IMP!AI86+PPI_LE3_IMP!AF44+PPI_LE4_IMP!AD65</f>
        <v>5578909744.4300003</v>
      </c>
      <c r="G11" s="547">
        <f>+'PPI LE1_IMP'!BH123+PPI_LE2_IMP!AR86+PPI_LE3_IMP!AN44+PPI_LE4_IMP!AK65</f>
        <v>5227855231.6515007</v>
      </c>
      <c r="H11" s="549">
        <f t="shared" si="0"/>
        <v>19898774024.681503</v>
      </c>
    </row>
    <row r="12" spans="3:8" ht="39" thickBot="1">
      <c r="C12" s="266" t="s">
        <v>1301</v>
      </c>
      <c r="D12" s="540">
        <f>+'PPI LE1_IMP'!V123+PPI_LE2_IMP!R86+PPI_LE3_IMP!Q44+PPI_LE4_IMP!Q65</f>
        <v>106212405440</v>
      </c>
      <c r="E12" s="545">
        <f>+'PPI LE1_IMP'!AI123+PPI_LE2_IMP!AA86+PPI_LE3_IMP!Y44+PPI_LE4_IMP!X65</f>
        <v>86848025712</v>
      </c>
      <c r="F12" s="545">
        <f>+'PPI LE1_IMP'!AV123+PPI_LE2_IMP!AJ86+PPI_LE3_IMP!AG44+PPI_LE4_IMP!AE65</f>
        <v>90657785562.267517</v>
      </c>
      <c r="G12" s="547">
        <f>+'PPI LE1_IMP'!BI123+PPI_LE2_IMP!AS86+PPI_LE3_IMP!AO44+PPI_LE4_IMP!AL65</f>
        <v>94981435680.030899</v>
      </c>
      <c r="H12" s="549">
        <f t="shared" si="0"/>
        <v>378699652394.2984</v>
      </c>
    </row>
    <row r="13" spans="3:8" ht="15" thickBot="1">
      <c r="C13" s="266" t="s">
        <v>1302</v>
      </c>
      <c r="D13" s="540">
        <f>+'PPI LE1_IMP'!W123+PPI_LE2_IMP!S86+PPI_LE3_IMP!R44</f>
        <v>7747653848</v>
      </c>
      <c r="E13" s="545">
        <f>+'PPI LE1_IMP'!AJ123+PPI_LE2_IMP!AB86+PPI_LE3_IMP!Z44+PPI_LE4_IMP!X65</f>
        <v>11985974541.6</v>
      </c>
      <c r="F13" s="545">
        <f>+'PPI LE1_IMP'!AW123+PPI_LE2_IMP!AK86+PPI_LE3_IMP!AH44</f>
        <v>11544260875.7644</v>
      </c>
      <c r="G13" s="547">
        <f>+'PPI LE1_IMP'!BJ123+PPI_LE2_IMP!AT86+PPI_LE3_IMP!AP44</f>
        <v>8331195692.6979074</v>
      </c>
      <c r="H13" s="549">
        <f t="shared" si="0"/>
        <v>39609084958.062309</v>
      </c>
    </row>
    <row r="14" spans="3:8" ht="15" thickBot="1">
      <c r="C14" s="266" t="s">
        <v>1303</v>
      </c>
      <c r="D14" s="541">
        <f>+'PPI LE1_IMP'!X123+PPI_LE2_IMP!T86+PPI_LE3_IMP!S44+PPI_LE4_IMP!R65</f>
        <v>5870000000</v>
      </c>
      <c r="E14" s="546">
        <f>+'PPI LE1_IMP'!AK123+PPI_LE2_IMP!AC86+PPI_LE3_IMP!AA44+PPI_LE4_IMP!Y65</f>
        <v>60081500000</v>
      </c>
      <c r="F14" s="546">
        <f>+'PPI LE1_IMP'!AX123+PPI_LE2_IMP!AL86+PPI_LE3_IMP!AI44+PPI_LE4_IMP!AF65</f>
        <v>64863075000</v>
      </c>
      <c r="G14" s="548">
        <f>+'PPI LE1_IMP'!BK123+PPI_LE2_IMP!AU86+PPI_LE3_IMP!AQ44+PPI_LE4_IMP!AM65</f>
        <v>42074978750</v>
      </c>
      <c r="H14" s="551">
        <f t="shared" si="0"/>
        <v>172889553750</v>
      </c>
    </row>
    <row r="15" spans="3:8" ht="15" thickBot="1">
      <c r="C15" s="535" t="s">
        <v>1922</v>
      </c>
      <c r="D15" s="542">
        <f>SUM(D3:D14)</f>
        <v>277188998523</v>
      </c>
      <c r="E15" s="542">
        <f t="shared" ref="E15:H15" si="1">SUM(E3:E14)</f>
        <v>329251436450.35004</v>
      </c>
      <c r="F15" s="542">
        <f t="shared" si="1"/>
        <v>350762068574.48798</v>
      </c>
      <c r="G15" s="543">
        <f t="shared" si="1"/>
        <v>337040246134.17322</v>
      </c>
      <c r="H15" s="544">
        <f t="shared" si="1"/>
        <v>1294242749682.0112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B6E9-DDEF-416C-ADF1-D29981E96CFB}">
  <dimension ref="B2:X12"/>
  <sheetViews>
    <sheetView tabSelected="1" view="pageBreakPreview" zoomScaleNormal="100" zoomScaleSheetLayoutView="100" workbookViewId="0">
      <selection activeCell="J8" sqref="J8"/>
    </sheetView>
  </sheetViews>
  <sheetFormatPr defaultColWidth="11.5703125" defaultRowHeight="10.15"/>
  <cols>
    <col min="1" max="1" width="11.5703125" style="557"/>
    <col min="2" max="2" width="12.7109375" style="557" customWidth="1"/>
    <col min="3" max="3" width="23.7109375" style="557" customWidth="1"/>
    <col min="4" max="4" width="14.42578125" style="557" customWidth="1"/>
    <col min="5" max="5" width="12.28515625" style="557" customWidth="1"/>
    <col min="6" max="6" width="14" style="557" customWidth="1"/>
    <col min="7" max="7" width="15.140625" style="557" customWidth="1"/>
    <col min="8" max="8" width="13.7109375" style="557" customWidth="1"/>
    <col min="9" max="12" width="14" style="557" customWidth="1"/>
    <col min="13" max="13" width="13.140625" style="557" customWidth="1"/>
    <col min="14" max="14" width="14" style="557" customWidth="1"/>
    <col min="15" max="15" width="12.42578125" style="557" customWidth="1"/>
    <col min="16" max="16" width="14" style="557" customWidth="1"/>
    <col min="17" max="17" width="14.140625" style="557" customWidth="1"/>
    <col min="18" max="18" width="12.85546875" style="557" customWidth="1"/>
    <col min="19" max="22" width="14" style="557" bestFit="1" customWidth="1"/>
    <col min="23" max="23" width="14.28515625" style="557" customWidth="1"/>
    <col min="24" max="24" width="15.140625" style="557" customWidth="1"/>
    <col min="25" max="16384" width="11.5703125" style="557"/>
  </cols>
  <sheetData>
    <row r="2" spans="2:24">
      <c r="B2" s="767" t="s">
        <v>1287</v>
      </c>
      <c r="C2" s="767" t="s">
        <v>1923</v>
      </c>
      <c r="D2" s="767" t="s">
        <v>1924</v>
      </c>
      <c r="E2" s="767"/>
      <c r="F2" s="767"/>
      <c r="G2" s="767"/>
      <c r="H2" s="767"/>
      <c r="I2" s="767" t="s">
        <v>1925</v>
      </c>
      <c r="J2" s="767"/>
      <c r="K2" s="767"/>
      <c r="L2" s="767"/>
      <c r="M2" s="767"/>
      <c r="N2" s="767" t="s">
        <v>1926</v>
      </c>
      <c r="O2" s="767"/>
      <c r="P2" s="767"/>
      <c r="Q2" s="767"/>
      <c r="R2" s="767"/>
      <c r="S2" s="767" t="s">
        <v>1927</v>
      </c>
      <c r="T2" s="767"/>
      <c r="U2" s="767"/>
      <c r="V2" s="767"/>
      <c r="W2" s="767"/>
      <c r="X2" s="768" t="s">
        <v>1928</v>
      </c>
    </row>
    <row r="3" spans="2:24" ht="71.45">
      <c r="B3" s="767"/>
      <c r="C3" s="767"/>
      <c r="D3" s="558" t="s">
        <v>1929</v>
      </c>
      <c r="E3" s="558" t="s">
        <v>1930</v>
      </c>
      <c r="F3" s="558" t="s">
        <v>1931</v>
      </c>
      <c r="G3" s="558" t="s">
        <v>1932</v>
      </c>
      <c r="H3" s="558" t="s">
        <v>1933</v>
      </c>
      <c r="I3" s="558" t="s">
        <v>1929</v>
      </c>
      <c r="J3" s="558" t="s">
        <v>1930</v>
      </c>
      <c r="K3" s="558" t="s">
        <v>1931</v>
      </c>
      <c r="L3" s="558" t="s">
        <v>1932</v>
      </c>
      <c r="M3" s="558" t="s">
        <v>1933</v>
      </c>
      <c r="N3" s="558" t="s">
        <v>1929</v>
      </c>
      <c r="O3" s="558" t="s">
        <v>1930</v>
      </c>
      <c r="P3" s="558" t="s">
        <v>1931</v>
      </c>
      <c r="Q3" s="558" t="s">
        <v>1932</v>
      </c>
      <c r="R3" s="558" t="s">
        <v>1933</v>
      </c>
      <c r="S3" s="558" t="s">
        <v>1929</v>
      </c>
      <c r="T3" s="558" t="s">
        <v>1930</v>
      </c>
      <c r="U3" s="558" t="s">
        <v>1931</v>
      </c>
      <c r="V3" s="558" t="s">
        <v>1932</v>
      </c>
      <c r="W3" s="558" t="s">
        <v>1933</v>
      </c>
      <c r="X3" s="768"/>
    </row>
    <row r="4" spans="2:24" ht="20.45">
      <c r="B4" s="559" t="s">
        <v>1631</v>
      </c>
      <c r="C4" s="560" t="s">
        <v>1934</v>
      </c>
      <c r="D4" s="561"/>
      <c r="E4" s="562">
        <v>552407175</v>
      </c>
      <c r="F4" s="561"/>
      <c r="G4" s="561"/>
      <c r="H4" s="561"/>
      <c r="I4" s="563"/>
      <c r="J4" s="563"/>
      <c r="K4" s="563"/>
      <c r="L4" s="563"/>
      <c r="M4" s="563"/>
      <c r="N4" s="564">
        <v>1454888314</v>
      </c>
      <c r="O4" s="563"/>
      <c r="P4" s="563"/>
      <c r="Q4" s="563"/>
      <c r="R4" s="563"/>
      <c r="S4" s="563"/>
      <c r="T4" s="563"/>
      <c r="U4" s="563"/>
      <c r="V4" s="563"/>
      <c r="W4" s="563"/>
      <c r="X4" s="565">
        <f>SUM(D4:W4)</f>
        <v>2007295489</v>
      </c>
    </row>
    <row r="5" spans="2:24" ht="40.9">
      <c r="B5" s="559" t="s">
        <v>1422</v>
      </c>
      <c r="C5" s="559" t="s">
        <v>1935</v>
      </c>
      <c r="D5" s="561"/>
      <c r="E5" s="561"/>
      <c r="F5" s="561"/>
      <c r="G5" s="561"/>
      <c r="H5" s="561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2">
        <v>4136366795</v>
      </c>
      <c r="W5" s="563"/>
      <c r="X5" s="565">
        <f t="shared" ref="X5:X11" si="0">SUM(D5:W5)</f>
        <v>4136366795</v>
      </c>
    </row>
    <row r="6" spans="2:24" ht="30.6">
      <c r="B6" s="559" t="s">
        <v>1433</v>
      </c>
      <c r="C6" s="559" t="s">
        <v>1936</v>
      </c>
      <c r="D6" s="561"/>
      <c r="E6" s="561"/>
      <c r="F6" s="561"/>
      <c r="G6" s="561"/>
      <c r="H6" s="561"/>
      <c r="I6" s="563"/>
      <c r="J6" s="563"/>
      <c r="K6" s="563"/>
      <c r="L6" s="562">
        <v>4136366795</v>
      </c>
      <c r="M6" s="563"/>
      <c r="N6" s="563"/>
      <c r="O6" s="563"/>
      <c r="P6" s="563"/>
      <c r="Q6" s="563"/>
      <c r="R6" s="563"/>
      <c r="S6" s="563"/>
      <c r="T6" s="563"/>
      <c r="U6" s="563"/>
      <c r="V6" s="563"/>
      <c r="W6" s="563"/>
      <c r="X6" s="565">
        <f t="shared" si="0"/>
        <v>4136366795</v>
      </c>
    </row>
    <row r="7" spans="2:24" ht="30.6">
      <c r="B7" s="559" t="s">
        <v>1345</v>
      </c>
      <c r="C7" s="559" t="s">
        <v>1937</v>
      </c>
      <c r="D7" s="562">
        <v>1180418556</v>
      </c>
      <c r="E7" s="561"/>
      <c r="F7" s="561"/>
      <c r="G7" s="562">
        <v>1465726996</v>
      </c>
      <c r="H7" s="561"/>
      <c r="I7" s="562">
        <v>2182332472</v>
      </c>
      <c r="J7" s="563"/>
      <c r="K7" s="563"/>
      <c r="L7" s="563"/>
      <c r="M7" s="563"/>
      <c r="N7" s="563"/>
      <c r="O7" s="563"/>
      <c r="P7" s="563"/>
      <c r="Q7" s="562">
        <v>2757577864</v>
      </c>
      <c r="R7" s="563"/>
      <c r="S7" s="562">
        <v>2182332472</v>
      </c>
      <c r="T7" s="563"/>
      <c r="U7" s="563"/>
      <c r="V7" s="563"/>
      <c r="W7" s="563"/>
      <c r="X7" s="565">
        <f t="shared" si="0"/>
        <v>9768388360</v>
      </c>
    </row>
    <row r="8" spans="2:24" ht="51">
      <c r="B8" s="559" t="s">
        <v>1601</v>
      </c>
      <c r="C8" s="559" t="s">
        <v>1938</v>
      </c>
      <c r="D8" s="561"/>
      <c r="E8" s="561"/>
      <c r="F8" s="561"/>
      <c r="G8" s="561"/>
      <c r="H8" s="562">
        <v>225497999</v>
      </c>
      <c r="I8" s="563"/>
      <c r="J8" s="563"/>
      <c r="K8" s="563"/>
      <c r="L8" s="563"/>
      <c r="M8" s="562">
        <v>530897642</v>
      </c>
      <c r="N8" s="563"/>
      <c r="O8" s="563"/>
      <c r="P8" s="563"/>
      <c r="Q8" s="563"/>
      <c r="R8" s="562">
        <v>353931761</v>
      </c>
      <c r="S8" s="563"/>
      <c r="T8" s="563"/>
      <c r="U8" s="563"/>
      <c r="V8" s="563"/>
      <c r="W8" s="562">
        <v>530897642</v>
      </c>
      <c r="X8" s="565">
        <f t="shared" si="0"/>
        <v>1641225044</v>
      </c>
    </row>
    <row r="9" spans="2:24" ht="91.9">
      <c r="B9" s="559" t="s">
        <v>1594</v>
      </c>
      <c r="C9" s="559" t="s">
        <v>1939</v>
      </c>
      <c r="D9" s="561"/>
      <c r="E9" s="561"/>
      <c r="F9" s="562">
        <v>1004093122</v>
      </c>
      <c r="G9" s="561"/>
      <c r="H9" s="561"/>
      <c r="I9" s="563"/>
      <c r="J9" s="563"/>
      <c r="K9" s="562">
        <v>1054771775</v>
      </c>
      <c r="L9" s="562"/>
      <c r="M9" s="562"/>
      <c r="N9" s="562"/>
      <c r="O9" s="562"/>
      <c r="P9" s="562">
        <v>703181183</v>
      </c>
      <c r="Q9" s="562"/>
      <c r="R9" s="563"/>
      <c r="S9" s="563"/>
      <c r="T9" s="563"/>
      <c r="U9" s="562">
        <v>1054771775</v>
      </c>
      <c r="V9" s="563"/>
      <c r="W9" s="563"/>
      <c r="X9" s="565">
        <f t="shared" si="0"/>
        <v>3816817855</v>
      </c>
    </row>
    <row r="10" spans="2:24" ht="61.15">
      <c r="B10" s="559" t="s">
        <v>1616</v>
      </c>
      <c r="C10" s="559" t="s">
        <v>1940</v>
      </c>
      <c r="D10" s="561"/>
      <c r="E10" s="561"/>
      <c r="F10" s="561"/>
      <c r="G10" s="561"/>
      <c r="H10" s="561"/>
      <c r="I10" s="563"/>
      <c r="J10" s="562">
        <v>1252112018</v>
      </c>
      <c r="K10" s="563"/>
      <c r="L10" s="563"/>
      <c r="M10" s="563"/>
      <c r="N10" s="563"/>
      <c r="O10" s="563"/>
      <c r="P10" s="563"/>
      <c r="Q10" s="563"/>
      <c r="R10" s="563"/>
      <c r="S10" s="563"/>
      <c r="T10" s="563"/>
      <c r="U10" s="563"/>
      <c r="V10" s="563"/>
      <c r="W10" s="563"/>
      <c r="X10" s="565">
        <f t="shared" si="0"/>
        <v>1252112018</v>
      </c>
    </row>
    <row r="11" spans="2:24" ht="30.6">
      <c r="B11" s="559" t="s">
        <v>1941</v>
      </c>
      <c r="C11" s="559" t="s">
        <v>1942</v>
      </c>
      <c r="D11" s="561"/>
      <c r="E11" s="561"/>
      <c r="F11" s="561"/>
      <c r="G11" s="561"/>
      <c r="H11" s="561"/>
      <c r="I11" s="563"/>
      <c r="J11" s="562"/>
      <c r="K11" s="562"/>
      <c r="L11" s="562"/>
      <c r="M11" s="562"/>
      <c r="N11" s="562"/>
      <c r="O11" s="562">
        <v>834741346</v>
      </c>
      <c r="P11" s="563"/>
      <c r="Q11" s="563"/>
      <c r="R11" s="563"/>
      <c r="S11" s="563"/>
      <c r="T11" s="562">
        <v>1252112018</v>
      </c>
      <c r="U11" s="563"/>
      <c r="V11" s="563"/>
      <c r="W11" s="563"/>
      <c r="X11" s="565">
        <f t="shared" si="0"/>
        <v>2086853364</v>
      </c>
    </row>
    <row r="12" spans="2:24" ht="19.149999999999999" customHeight="1">
      <c r="B12" s="767" t="s">
        <v>1943</v>
      </c>
      <c r="C12" s="767"/>
      <c r="D12" s="566">
        <f>SUM(D4:D11)</f>
        <v>1180418556</v>
      </c>
      <c r="E12" s="566">
        <f t="shared" ref="E12:X12" si="1">SUM(E4:E11)</f>
        <v>552407175</v>
      </c>
      <c r="F12" s="566">
        <f t="shared" si="1"/>
        <v>1004093122</v>
      </c>
      <c r="G12" s="566">
        <f t="shared" si="1"/>
        <v>1465726996</v>
      </c>
      <c r="H12" s="566">
        <f t="shared" si="1"/>
        <v>225497999</v>
      </c>
      <c r="I12" s="566">
        <f t="shared" si="1"/>
        <v>2182332472</v>
      </c>
      <c r="J12" s="566">
        <f t="shared" si="1"/>
        <v>1252112018</v>
      </c>
      <c r="K12" s="566">
        <f t="shared" si="1"/>
        <v>1054771775</v>
      </c>
      <c r="L12" s="566">
        <f t="shared" si="1"/>
        <v>4136366795</v>
      </c>
      <c r="M12" s="566">
        <f t="shared" si="1"/>
        <v>530897642</v>
      </c>
      <c r="N12" s="566">
        <f t="shared" si="1"/>
        <v>1454888314</v>
      </c>
      <c r="O12" s="566">
        <f t="shared" si="1"/>
        <v>834741346</v>
      </c>
      <c r="P12" s="566">
        <f t="shared" si="1"/>
        <v>703181183</v>
      </c>
      <c r="Q12" s="566">
        <f t="shared" si="1"/>
        <v>2757577864</v>
      </c>
      <c r="R12" s="566">
        <f t="shared" si="1"/>
        <v>353931761</v>
      </c>
      <c r="S12" s="566">
        <f t="shared" si="1"/>
        <v>2182332472</v>
      </c>
      <c r="T12" s="566">
        <f t="shared" si="1"/>
        <v>1252112018</v>
      </c>
      <c r="U12" s="566">
        <f t="shared" si="1"/>
        <v>1054771775</v>
      </c>
      <c r="V12" s="566">
        <f t="shared" si="1"/>
        <v>4136366795</v>
      </c>
      <c r="W12" s="566">
        <f t="shared" si="1"/>
        <v>530897642</v>
      </c>
      <c r="X12" s="566">
        <f t="shared" si="1"/>
        <v>28845425720</v>
      </c>
    </row>
  </sheetData>
  <mergeCells count="8">
    <mergeCell ref="S2:W2"/>
    <mergeCell ref="X2:X3"/>
    <mergeCell ref="B12:C12"/>
    <mergeCell ref="D2:H2"/>
    <mergeCell ref="B2:B3"/>
    <mergeCell ref="C2:C3"/>
    <mergeCell ref="I2:M2"/>
    <mergeCell ref="N2:R2"/>
  </mergeCells>
  <phoneticPr fontId="22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</dc:creator>
  <cp:keywords/>
  <dc:description/>
  <cp:lastModifiedBy>Jhonatan Ferney Rosas Pinzón</cp:lastModifiedBy>
  <cp:revision/>
  <dcterms:created xsi:type="dcterms:W3CDTF">2021-07-01T15:14:06Z</dcterms:created>
  <dcterms:modified xsi:type="dcterms:W3CDTF">2024-08-19T23:29:18Z</dcterms:modified>
  <cp:category/>
  <cp:contentStatus/>
</cp:coreProperties>
</file>